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EA5F5F1-3FEA-4CCC-86B4-13C1788BACB1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G5" i="1"/>
  <c r="F7" i="1" l="1"/>
  <c r="F6" i="1"/>
  <c r="F5" i="1"/>
  <c r="J28" i="1"/>
  <c r="D40" i="1" l="1"/>
  <c r="J27" i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<sst xmlns="http://schemas.openxmlformats.org/spreadsheetml/2006/main" count="30" uniqueCount="28">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</sst>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6" fillId="0" borderId="0" xfId="0" applyFont="1" applyBorder="1"/>
    <xf numFmtId="0" fontId="0" fillId="0" borderId="0" xfId="0" applyBorder="1"/>
    <xf numFmtId="0" fontId="3" fillId="0" borderId="0" xfId="0" applyFont="1" applyBorder="1"/>
    <xf numFmtId="0" fontId="2" fillId="0" borderId="0" xfId="0" applyFont="1" applyBorder="1"/>
    <xf numFmtId="0" fontId="5" fillId="0" borderId="0" xfId="0" applyFont="1" applyBorder="1"/>
    <xf numFmtId="0" fontId="4" fillId="0" borderId="0" xfId="0" applyFont="1" applyBorder="1"/>
    <xf numFmtId="10" fontId="2" fillId="0" borderId="0" xfId="0" applyNumberFormat="1" applyFont="1" applyBorder="1"/>
    <xf numFmtId="43" fontId="6" fillId="0" borderId="0" xfId="0" applyNumberFormat="1" applyFont="1" applyBorder="1"/>
    <xf numFmtId="43" fontId="0" fillId="0" borderId="0" xfId="0" applyNumberFormat="1" applyBorder="1"/>
    <xf numFmtId="43" fontId="2" fillId="0" borderId="0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335464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681788-8450-4A82-825D-158138E8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65864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349C7D-1364-4057-88F6-90C5CD00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38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0BB47C-A83C-41FE-88F2-CCF78AEA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4DB27-EB89-4F36-B374-DEE45AFBA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F32" sqref="F3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25.14062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20000</v>
      </c>
      <c r="C3" s="38"/>
      <c r="D3" s="35"/>
      <c r="E3" s="10"/>
      <c r="F3" s="5">
        <v>2025</v>
      </c>
      <c r="G3" s="7">
        <v>2023</v>
      </c>
      <c r="H3" s="8">
        <f>G3-F3</f>
        <v>-2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3000</v>
      </c>
      <c r="C4" s="38"/>
      <c r="D4" s="35"/>
      <c r="E4" s="10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17000</v>
      </c>
      <c r="C5" s="38"/>
      <c r="D5" s="35"/>
      <c r="E5" s="17"/>
      <c r="F5" s="22">
        <f>55.46*10.764</f>
        <v>596.97144000000003</v>
      </c>
      <c r="G5" s="7">
        <f>F8*1.1</f>
        <v>715.00000000000011</v>
      </c>
      <c r="H5" s="23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3000</v>
      </c>
      <c r="C6" s="38"/>
      <c r="D6" s="35"/>
      <c r="E6" s="35"/>
      <c r="F6" s="35">
        <f>4.92*10.764</f>
        <v>52.958879999999994</v>
      </c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49"/>
      <c r="F7" s="35">
        <f>SUM(F5:F6)</f>
        <v>649.93032000000005</v>
      </c>
      <c r="G7" s="21"/>
      <c r="H7" s="21"/>
      <c r="I7" s="53"/>
      <c r="J7" s="53"/>
      <c r="K7" s="54"/>
      <c r="L7" s="54"/>
      <c r="M7" s="55"/>
      <c r="N7" s="56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50"/>
      <c r="F8" s="35">
        <v>650</v>
      </c>
      <c r="H8" s="21"/>
      <c r="I8" s="53"/>
      <c r="J8" s="53"/>
      <c r="K8" s="54"/>
      <c r="L8" s="54"/>
      <c r="M8" s="55"/>
      <c r="N8" s="56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9"/>
      <c r="F9" s="51"/>
      <c r="G9" s="40"/>
      <c r="H9" s="22"/>
      <c r="I9" s="53"/>
      <c r="J9" s="53"/>
      <c r="K9" s="57"/>
      <c r="L9" s="57"/>
      <c r="M9" s="58"/>
      <c r="N9" s="56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49"/>
      <c r="F10" s="35"/>
      <c r="G10" s="20"/>
      <c r="H10" s="22"/>
      <c r="I10" s="53"/>
      <c r="J10" s="53"/>
      <c r="K10" s="57"/>
      <c r="L10" s="57"/>
      <c r="M10" s="58"/>
      <c r="N10" s="56"/>
      <c r="O10" s="6"/>
    </row>
    <row r="11" spans="1:15" ht="16.5" x14ac:dyDescent="0.3">
      <c r="A11" s="27"/>
      <c r="B11" s="39">
        <f>B10%</f>
        <v>0</v>
      </c>
      <c r="C11" s="39"/>
      <c r="D11" s="46"/>
      <c r="E11" s="52"/>
      <c r="F11" s="35"/>
      <c r="G11" s="21"/>
      <c r="H11" s="22"/>
      <c r="I11" s="53"/>
      <c r="J11" s="53"/>
      <c r="K11" s="57"/>
      <c r="L11" s="57"/>
      <c r="M11" s="58"/>
      <c r="N11" s="59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49"/>
      <c r="F12" s="35"/>
      <c r="G12" s="21"/>
      <c r="H12" s="22"/>
      <c r="I12" s="60"/>
      <c r="J12" s="53"/>
      <c r="K12" s="57"/>
      <c r="L12" s="57"/>
      <c r="M12" s="58"/>
      <c r="N12" s="8"/>
      <c r="O12" s="6"/>
    </row>
    <row r="13" spans="1:15" ht="16.5" x14ac:dyDescent="0.3">
      <c r="A13" s="27" t="s">
        <v>9</v>
      </c>
      <c r="B13" s="38">
        <f>B6-B12</f>
        <v>3000</v>
      </c>
      <c r="C13" s="38"/>
      <c r="D13" s="47"/>
      <c r="E13" s="1"/>
      <c r="F13" s="10"/>
      <c r="G13" s="22"/>
      <c r="K13" s="57"/>
      <c r="L13" s="57"/>
      <c r="M13" s="58"/>
      <c r="N13" s="8"/>
      <c r="O13" s="6"/>
    </row>
    <row r="14" spans="1:15" ht="16.5" x14ac:dyDescent="0.3">
      <c r="A14" s="27" t="s">
        <v>2</v>
      </c>
      <c r="B14" s="38">
        <f>B5</f>
        <v>17000</v>
      </c>
      <c r="C14" s="38"/>
      <c r="D14" s="35"/>
      <c r="E14" s="10"/>
      <c r="F14" s="12"/>
      <c r="K14" s="57"/>
      <c r="L14" s="57"/>
      <c r="M14" s="58"/>
      <c r="N14" s="8"/>
      <c r="O14" s="6"/>
    </row>
    <row r="15" spans="1:15" ht="16.5" x14ac:dyDescent="0.3">
      <c r="A15" s="27" t="s">
        <v>10</v>
      </c>
      <c r="B15" s="38">
        <f>B14+B13</f>
        <v>20000</v>
      </c>
      <c r="C15" s="38"/>
      <c r="D15" s="35"/>
      <c r="E15" s="10"/>
      <c r="F15" s="12"/>
      <c r="G15" s="24"/>
      <c r="K15" s="57"/>
      <c r="L15" s="57"/>
      <c r="M15" s="58"/>
      <c r="N15" s="8"/>
      <c r="O15" s="6"/>
    </row>
    <row r="16" spans="1:15" ht="16.5" x14ac:dyDescent="0.3">
      <c r="A16" s="27" t="s">
        <v>23</v>
      </c>
      <c r="B16" s="30">
        <v>650</v>
      </c>
      <c r="C16" s="30"/>
      <c r="D16" s="31"/>
      <c r="E16" s="10"/>
      <c r="F16" s="22"/>
      <c r="G16" s="25"/>
      <c r="K16" s="54"/>
      <c r="L16" s="54"/>
      <c r="M16" s="54"/>
      <c r="N16" s="56"/>
      <c r="O16" s="6"/>
    </row>
    <row r="17" spans="1:15" ht="16.5" x14ac:dyDescent="0.3">
      <c r="A17" s="27" t="s">
        <v>11</v>
      </c>
      <c r="B17" s="32">
        <f>B15*B16</f>
        <v>13000000</v>
      </c>
      <c r="C17" s="32"/>
      <c r="D17" s="33"/>
      <c r="E17" s="10"/>
      <c r="F17" s="22"/>
      <c r="G17" s="22"/>
      <c r="H17" s="21"/>
      <c r="I17" s="61"/>
      <c r="J17" s="54"/>
      <c r="K17" s="54"/>
      <c r="L17" s="54"/>
      <c r="M17" s="54"/>
      <c r="N17" s="62"/>
      <c r="O17" s="41"/>
    </row>
    <row r="18" spans="1:15" ht="16.5" hidden="1" x14ac:dyDescent="0.3">
      <c r="A18" s="27" t="s">
        <v>24</v>
      </c>
      <c r="B18" s="32">
        <f>B17*0.9</f>
        <v>11700000</v>
      </c>
      <c r="C18" s="32"/>
      <c r="D18" s="33"/>
      <c r="E18" s="10"/>
      <c r="F18" s="22"/>
      <c r="G18" s="22"/>
      <c r="H18" s="21"/>
      <c r="I18" s="61"/>
      <c r="J18" s="54"/>
      <c r="K18" s="54"/>
      <c r="L18" s="54"/>
      <c r="M18" s="54"/>
      <c r="N18" s="62"/>
      <c r="O18" s="10"/>
    </row>
    <row r="19" spans="1:15" ht="16.5" hidden="1" x14ac:dyDescent="0.3">
      <c r="A19" s="27" t="s">
        <v>25</v>
      </c>
      <c r="B19" s="32">
        <f>B17*0.8</f>
        <v>10400000</v>
      </c>
      <c r="C19" s="32"/>
      <c r="D19" s="33"/>
      <c r="E19" s="10"/>
      <c r="F19" s="22"/>
      <c r="G19" s="22"/>
      <c r="H19" s="21"/>
      <c r="I19" s="61"/>
      <c r="J19" s="54"/>
      <c r="K19" s="54"/>
      <c r="L19" s="54"/>
      <c r="M19" s="54"/>
      <c r="N19" s="62"/>
      <c r="O19" s="10"/>
    </row>
    <row r="20" spans="1:15" ht="16.5" x14ac:dyDescent="0.3">
      <c r="A20" s="27" t="s">
        <v>12</v>
      </c>
      <c r="B20" s="34">
        <f>B4*715</f>
        <v>2145000</v>
      </c>
      <c r="C20" s="34"/>
      <c r="D20" s="35"/>
      <c r="E20" s="10"/>
      <c r="F20" s="10"/>
      <c r="G20" s="10"/>
      <c r="I20" s="54"/>
      <c r="J20" s="54"/>
      <c r="K20" s="54"/>
      <c r="L20" s="54"/>
      <c r="M20" s="54"/>
      <c r="N20" s="54"/>
    </row>
    <row r="21" spans="1:15" ht="16.5" x14ac:dyDescent="0.3">
      <c r="A21" s="29" t="s">
        <v>16</v>
      </c>
      <c r="B21" s="42">
        <f>B17*0.03/12</f>
        <v>32500</v>
      </c>
      <c r="C21" s="34"/>
      <c r="D21" s="34"/>
      <c r="E21" s="10"/>
      <c r="I21" s="54"/>
      <c r="J21" s="54"/>
      <c r="K21" s="54"/>
      <c r="L21" s="54"/>
      <c r="M21" s="54"/>
      <c r="N21" s="54"/>
    </row>
    <row r="22" spans="1:15" x14ac:dyDescent="0.25">
      <c r="B22" s="19"/>
      <c r="C22" s="19"/>
      <c r="I22" s="54"/>
      <c r="J22" s="54"/>
      <c r="K22" s="54"/>
      <c r="L22" s="54"/>
      <c r="M22" s="54"/>
      <c r="N22" s="54"/>
    </row>
    <row r="23" spans="1:15" x14ac:dyDescent="0.25">
      <c r="B23" s="19"/>
      <c r="C23" s="19"/>
      <c r="I23" s="54"/>
      <c r="J23" s="54"/>
      <c r="K23" s="54"/>
      <c r="L23" s="54"/>
      <c r="M23" s="54"/>
      <c r="N23" s="54"/>
    </row>
    <row r="24" spans="1:15" x14ac:dyDescent="0.25">
      <c r="I24" s="54"/>
      <c r="J24" s="54"/>
      <c r="K24" s="54"/>
      <c r="L24" s="54"/>
      <c r="M24" s="54"/>
      <c r="N24" s="54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48"/>
      <c r="C27" s="48">
        <v>617</v>
      </c>
      <c r="D27" s="16"/>
      <c r="E27" s="16"/>
      <c r="F27" s="16">
        <v>11800000</v>
      </c>
      <c r="G27" s="17">
        <f t="shared" ref="G27:G33" si="0">F27/C27</f>
        <v>19124.797406807131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48"/>
      <c r="C28" s="48">
        <v>829</v>
      </c>
      <c r="D28" s="16"/>
      <c r="E28" s="16"/>
      <c r="F28" s="16">
        <v>16000000</v>
      </c>
      <c r="G28" s="17">
        <f t="shared" si="0"/>
        <v>19300.361881785284</v>
      </c>
      <c r="H28" s="17" t="e">
        <f>F28/D28</f>
        <v>#DIV/0!</v>
      </c>
      <c r="I28" s="17" t="e">
        <f t="shared" si="1"/>
        <v>#DIV/0!</v>
      </c>
      <c r="J28" s="16">
        <f>B28/C28</f>
        <v>0</v>
      </c>
      <c r="K28" s="26"/>
    </row>
    <row r="29" spans="1:15" x14ac:dyDescent="0.25">
      <c r="B29" s="48"/>
      <c r="C29" s="48">
        <v>670</v>
      </c>
      <c r="D29" s="16"/>
      <c r="E29" s="16"/>
      <c r="F29" s="17">
        <v>13600000</v>
      </c>
      <c r="G29" s="17">
        <f t="shared" si="0"/>
        <v>20298.507462686568</v>
      </c>
      <c r="H29" s="17" t="e">
        <f t="shared" ref="H29:H33" si="2">F29/D29</f>
        <v>#DIV/0!</v>
      </c>
      <c r="I29" s="17" t="e">
        <f t="shared" si="1"/>
        <v>#DIV/0!</v>
      </c>
      <c r="J29" s="16">
        <f t="shared" ref="J29:J32" si="3">D29/C29</f>
        <v>0</v>
      </c>
    </row>
    <row r="30" spans="1:15" x14ac:dyDescent="0.25">
      <c r="B30" s="48"/>
      <c r="C30" s="48">
        <v>650</v>
      </c>
      <c r="D30" s="16"/>
      <c r="E30" s="16"/>
      <c r="F30" s="17"/>
      <c r="G30" s="17">
        <f t="shared" si="0"/>
        <v>0</v>
      </c>
      <c r="H30" s="17" t="e">
        <f t="shared" si="2"/>
        <v>#DIV/0!</v>
      </c>
      <c r="I30" s="17" t="e">
        <f t="shared" si="1"/>
        <v>#DIV/0!</v>
      </c>
      <c r="J30" s="16">
        <f t="shared" si="3"/>
        <v>0</v>
      </c>
    </row>
    <row r="31" spans="1:15" x14ac:dyDescent="0.25">
      <c r="B31" s="48"/>
      <c r="C31" s="48">
        <v>635</v>
      </c>
      <c r="D31" s="16"/>
      <c r="E31" s="16"/>
      <c r="F31" s="17">
        <v>12900000</v>
      </c>
      <c r="G31" s="17">
        <f t="shared" si="0"/>
        <v>20314.960629921261</v>
      </c>
      <c r="H31" s="17" t="e">
        <f t="shared" si="2"/>
        <v>#DIV/0!</v>
      </c>
      <c r="I31" s="17" t="e">
        <f t="shared" si="1"/>
        <v>#DIV/0!</v>
      </c>
      <c r="J31" s="16">
        <f t="shared" si="3"/>
        <v>0</v>
      </c>
    </row>
    <row r="32" spans="1:15" x14ac:dyDescent="0.25">
      <c r="B32" s="48"/>
      <c r="C32" s="48"/>
      <c r="D32" s="16"/>
      <c r="E32" s="16"/>
      <c r="F32" s="17"/>
      <c r="G32" s="17" t="e">
        <f t="shared" si="0"/>
        <v>#DIV/0!</v>
      </c>
      <c r="H32" s="17" t="e">
        <f t="shared" si="2"/>
        <v>#DIV/0!</v>
      </c>
      <c r="I32" s="17" t="e">
        <f t="shared" si="1"/>
        <v>#DIV/0!</v>
      </c>
      <c r="J32" s="16" t="e">
        <f t="shared" si="3"/>
        <v>#DIV/0!</v>
      </c>
    </row>
    <row r="33" spans="1:10" x14ac:dyDescent="0.25">
      <c r="B33" s="48"/>
      <c r="C33" s="48"/>
      <c r="D33" s="16"/>
      <c r="E33" s="16"/>
      <c r="F33" s="16"/>
      <c r="G33" s="17" t="e">
        <f t="shared" si="0"/>
        <v>#DIV/0!</v>
      </c>
      <c r="H33" s="17" t="e">
        <f t="shared" si="2"/>
        <v>#DIV/0!</v>
      </c>
      <c r="I33" s="17" t="e">
        <f t="shared" si="1"/>
        <v>#DIV/0!</v>
      </c>
      <c r="J33" s="16"/>
    </row>
    <row r="34" spans="1:10" x14ac:dyDescent="0.25">
      <c r="B34" s="13" t="s">
        <v>22</v>
      </c>
    </row>
    <row r="35" spans="1:10" x14ac:dyDescent="0.25">
      <c r="B35" s="48"/>
      <c r="C35" s="48"/>
      <c r="D35" s="16" t="e">
        <f t="shared" ref="D35:D40" si="4">C35/B35</f>
        <v>#DIV/0!</v>
      </c>
      <c r="E35" s="16">
        <v>240000</v>
      </c>
      <c r="F35" s="16">
        <v>30000</v>
      </c>
      <c r="G35" s="17">
        <f>F35+E35+C35</f>
        <v>270000</v>
      </c>
      <c r="H35" s="16" t="e">
        <f>G35/B35</f>
        <v>#DIV/0!</v>
      </c>
      <c r="I35" s="17"/>
      <c r="J35" s="16"/>
    </row>
    <row r="36" spans="1:10" x14ac:dyDescent="0.25">
      <c r="B36" s="48"/>
      <c r="C36" s="48"/>
      <c r="D36" s="16" t="e">
        <f t="shared" si="4"/>
        <v>#DIV/0!</v>
      </c>
      <c r="E36" s="16">
        <v>163600</v>
      </c>
      <c r="F36" s="16">
        <v>23400</v>
      </c>
      <c r="G36" s="17">
        <f>F36+E36+C36</f>
        <v>187000</v>
      </c>
      <c r="H36" s="16" t="e">
        <f>G36/B36</f>
        <v>#DIV/0!</v>
      </c>
      <c r="I36" s="17"/>
      <c r="J36" s="16"/>
    </row>
    <row r="37" spans="1:10" x14ac:dyDescent="0.25">
      <c r="B37" s="48"/>
      <c r="C37" s="48"/>
      <c r="D37" s="16" t="e">
        <f t="shared" si="4"/>
        <v>#DIV/0!</v>
      </c>
      <c r="E37" s="16">
        <v>240000</v>
      </c>
      <c r="F37" s="16">
        <v>30000</v>
      </c>
      <c r="G37" s="17">
        <f>F37+E37+C37</f>
        <v>270000</v>
      </c>
      <c r="H37" s="16" t="e">
        <f>G37/B37</f>
        <v>#DIV/0!</v>
      </c>
      <c r="I37" s="16"/>
      <c r="J37" s="16"/>
    </row>
    <row r="38" spans="1:10" ht="15.75" x14ac:dyDescent="0.25">
      <c r="A38" s="11"/>
      <c r="B38" s="48"/>
      <c r="C38" s="48"/>
      <c r="D38" s="16" t="e">
        <f t="shared" si="4"/>
        <v>#DIV/0!</v>
      </c>
      <c r="E38" s="16">
        <v>392000</v>
      </c>
      <c r="F38" s="16">
        <v>30000</v>
      </c>
      <c r="G38" s="17">
        <f>F38+E38+C38</f>
        <v>422000</v>
      </c>
      <c r="H38" s="16" t="e">
        <f>G38/B38</f>
        <v>#DIV/0!</v>
      </c>
      <c r="I38" s="16"/>
      <c r="J38" s="16"/>
    </row>
    <row r="39" spans="1:10" ht="15.75" x14ac:dyDescent="0.25">
      <c r="A39" s="11"/>
      <c r="B39" s="48"/>
      <c r="C39" s="48"/>
      <c r="D39" s="16" t="e">
        <f t="shared" si="4"/>
        <v>#DIV/0!</v>
      </c>
      <c r="E39" s="16">
        <v>288000</v>
      </c>
      <c r="F39" s="16">
        <v>30000</v>
      </c>
      <c r="G39" s="17">
        <f>F39+E39+C39</f>
        <v>318000</v>
      </c>
      <c r="H39" s="16" t="e">
        <f>G39/B39</f>
        <v>#DIV/0!</v>
      </c>
      <c r="I39" s="16"/>
      <c r="J39" s="16"/>
    </row>
    <row r="40" spans="1:10" ht="15.75" x14ac:dyDescent="0.25">
      <c r="A40" s="11"/>
      <c r="B40" s="48"/>
      <c r="C40" s="48"/>
      <c r="D40" s="16" t="e">
        <f t="shared" si="4"/>
        <v>#DIV/0!</v>
      </c>
      <c r="E40" s="16"/>
      <c r="F40" s="16"/>
      <c r="G40" s="16"/>
      <c r="H40" s="16"/>
      <c r="I40" s="16"/>
      <c r="J40" s="16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2023-10-31T09:22:58Z</dcterms:modified>
</cp:coreProperties>
</file>