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B56D4B18-AB7B-4772-B0FF-993626866E4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3" i="1" l="1"/>
  <c r="B22" i="1"/>
  <c r="B21" i="1"/>
  <c r="B20" i="1"/>
  <c r="F5" i="1"/>
  <c r="G6" i="1"/>
  <c r="G5" i="1"/>
  <c r="G7" i="1" s="1"/>
  <c r="I16" i="1"/>
  <c r="B37" i="1" l="1"/>
  <c r="D42" i="1"/>
  <c r="J29" i="1"/>
  <c r="J34" i="1" l="1"/>
  <c r="J4" i="1"/>
  <c r="J33" i="1"/>
  <c r="J32" i="1" l="1"/>
  <c r="J31" i="1"/>
  <c r="J30" i="1"/>
  <c r="G41" i="1"/>
  <c r="H41" i="1" s="1"/>
  <c r="G40" i="1"/>
  <c r="H40" i="1" s="1"/>
  <c r="D41" i="1"/>
  <c r="D40" i="1"/>
  <c r="G39" i="1"/>
  <c r="G38" i="1"/>
  <c r="G37" i="1"/>
  <c r="K37" i="1" l="1"/>
  <c r="J5" i="1"/>
  <c r="G29" i="1" l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L37" i="1"/>
  <c r="J38" i="1"/>
  <c r="H39" i="1"/>
  <c r="H38" i="1" l="1"/>
  <c r="H37" i="1"/>
  <c r="D38" i="1"/>
  <c r="K7" i="1" l="1"/>
  <c r="I34" i="1" l="1"/>
  <c r="I33" i="1"/>
  <c r="I35" i="1"/>
  <c r="D39" i="1" l="1"/>
  <c r="I29" i="1"/>
  <c r="I38" i="1" l="1"/>
  <c r="I37" i="1"/>
  <c r="D37" i="1"/>
  <c r="I30" i="1"/>
  <c r="I31" i="1"/>
  <c r="I32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  <c r="B18" i="1"/>
</calcChain>
</file>

<file path=xl/sharedStrings.xml><?xml version="1.0" encoding="utf-8"?>
<sst xmlns="http://schemas.openxmlformats.org/spreadsheetml/2006/main" count="32" uniqueCount="28">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</sst>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0" fillId="0" borderId="8" xfId="0" applyNumberFormat="1" applyBorder="1"/>
    <xf numFmtId="0" fontId="0" fillId="0" borderId="8" xfId="0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7" fillId="2" borderId="1" xfId="0" applyFont="1" applyFill="1" applyBorder="1"/>
    <xf numFmtId="0" fontId="0" fillId="2" borderId="1" xfId="0" applyFill="1" applyBorder="1"/>
    <xf numFmtId="0" fontId="0" fillId="2" borderId="0" xfId="0" applyFill="1"/>
    <xf numFmtId="43" fontId="0" fillId="2" borderId="8" xfId="0" applyNumberFormat="1" applyFill="1" applyBorder="1"/>
    <xf numFmtId="43" fontId="0" fillId="2" borderId="1" xfId="0" applyNumberFormat="1" applyFill="1" applyBorder="1"/>
    <xf numFmtId="0" fontId="7" fillId="2" borderId="0" xfId="0" applyFont="1" applyFill="1"/>
    <xf numFmtId="43" fontId="0" fillId="2" borderId="0" xfId="0" applyNumberFormat="1" applyFill="1"/>
    <xf numFmtId="43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1702</xdr:colOff>
      <xdr:row>44</xdr:row>
      <xdr:rowOff>125012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006CD5-E82A-435F-AB1E-058562247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3702" cy="8507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525565</xdr:colOff>
      <xdr:row>45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6E6A0E-6506-478E-9E22-7AB91FDB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07965" cy="85832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163819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47A310-F84D-4099-8264-70E7A2838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75019" cy="85546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22</xdr:col>
      <xdr:colOff>506767</xdr:colOff>
      <xdr:row>43</xdr:row>
      <xdr:rowOff>182117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EBCB04-1B71-4611-AC23-0D139BA4D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917967" cy="81831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268609</xdr:colOff>
      <xdr:row>42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4E2FB1-5F7E-42B4-8D4E-245F40555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79809" cy="81545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440083</xdr:colOff>
      <xdr:row>43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ED7E54-95E2-40A3-9244-C9FB1137B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51283" cy="8268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6"/>
  <sheetViews>
    <sheetView tabSelected="1" zoomScaleNormal="100" workbookViewId="0">
      <selection activeCell="E24" sqref="E24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/>
      <c r="B2" s="41"/>
      <c r="C2" s="41"/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26000</v>
      </c>
      <c r="C3" s="42"/>
      <c r="D3" s="39"/>
      <c r="E3" s="13"/>
      <c r="F3" s="5">
        <v>1995</v>
      </c>
      <c r="G3" s="7">
        <v>2023</v>
      </c>
      <c r="H3" s="8">
        <f>G3-F3</f>
        <v>28</v>
      </c>
      <c r="I3" s="6"/>
      <c r="J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2">
        <v>3000</v>
      </c>
      <c r="C4" s="42"/>
      <c r="D4" s="39"/>
      <c r="E4" s="13"/>
      <c r="F4" s="9" t="s">
        <v>24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23000</v>
      </c>
      <c r="C5" s="42"/>
      <c r="D5" s="39"/>
      <c r="E5" s="21"/>
      <c r="F5" s="26">
        <f>78.07*10.764</f>
        <v>840.34547999999984</v>
      </c>
      <c r="G5" s="7">
        <f>64.38*10.764</f>
        <v>692.98631999999986</v>
      </c>
      <c r="H5" s="27"/>
      <c r="I5" s="45"/>
      <c r="J5">
        <f>J4/10.764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3000</v>
      </c>
      <c r="C6" s="42"/>
      <c r="D6" s="39"/>
      <c r="E6" s="39"/>
      <c r="F6" s="39"/>
      <c r="G6" s="25">
        <f>6.6*10.764</f>
        <v>71.042399999999986</v>
      </c>
      <c r="H6" s="27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0</v>
      </c>
      <c r="C7" s="33"/>
      <c r="D7" s="48"/>
      <c r="E7" s="55"/>
      <c r="F7" s="39"/>
      <c r="G7" s="25">
        <f>SUM(G5:G6)</f>
        <v>764.02871999999979</v>
      </c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60</v>
      </c>
      <c r="C8" s="33"/>
      <c r="D8" s="49"/>
      <c r="E8" s="56"/>
      <c r="F8" s="39"/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8"/>
      <c r="E9" s="55"/>
      <c r="F9" s="57"/>
      <c r="G9" s="44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0</v>
      </c>
      <c r="C10" s="33"/>
      <c r="D10" s="48"/>
      <c r="E10" s="55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</v>
      </c>
      <c r="C11" s="43"/>
      <c r="D11" s="50"/>
      <c r="E11" s="58"/>
      <c r="F11" s="39"/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0</v>
      </c>
      <c r="C12" s="42"/>
      <c r="D12" s="51"/>
      <c r="E12" s="55"/>
      <c r="F12" s="39"/>
      <c r="G12" s="25"/>
      <c r="H12" s="26"/>
      <c r="I12" s="66"/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3000</v>
      </c>
      <c r="C13" s="42"/>
      <c r="D13" s="51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23000</v>
      </c>
      <c r="C14" s="42"/>
      <c r="D14" s="39"/>
      <c r="E14" s="13"/>
      <c r="F14" s="16"/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26000</v>
      </c>
      <c r="C15" s="42"/>
      <c r="D15" s="39"/>
      <c r="E15" s="13"/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764</v>
      </c>
      <c r="C16" s="34"/>
      <c r="D16" s="35"/>
      <c r="E16" s="13"/>
      <c r="F16" s="26"/>
      <c r="G16" s="29"/>
      <c r="H16" s="25"/>
      <c r="I16" s="45">
        <f>90*15</f>
        <v>1350</v>
      </c>
      <c r="L16" s="5"/>
      <c r="N16" s="11"/>
      <c r="O16" s="6"/>
    </row>
    <row r="17" spans="1:15" ht="16.5" x14ac:dyDescent="0.3">
      <c r="A17" s="31" t="s">
        <v>11</v>
      </c>
      <c r="B17" s="36">
        <f>B15*B16</f>
        <v>19864000</v>
      </c>
      <c r="C17" s="36"/>
      <c r="D17" s="37"/>
      <c r="E17" s="13"/>
      <c r="F17" s="26"/>
      <c r="G17" s="26"/>
      <c r="H17" s="25"/>
      <c r="I17" s="45"/>
      <c r="L17" s="5"/>
      <c r="N17" s="25"/>
      <c r="O17" s="45"/>
    </row>
    <row r="18" spans="1:15" ht="16.5" hidden="1" x14ac:dyDescent="0.3">
      <c r="A18" s="31" t="s">
        <v>25</v>
      </c>
      <c r="B18" s="36">
        <f>B17*0.9</f>
        <v>17877600</v>
      </c>
      <c r="C18" s="36"/>
      <c r="D18" s="37"/>
      <c r="E18" s="13"/>
      <c r="F18" s="26"/>
      <c r="G18" s="26"/>
      <c r="H18" s="25"/>
      <c r="I18" s="45"/>
      <c r="N18" s="25"/>
      <c r="O18" s="13"/>
    </row>
    <row r="19" spans="1:15" ht="16.5" hidden="1" x14ac:dyDescent="0.3">
      <c r="A19" s="31" t="s">
        <v>26</v>
      </c>
      <c r="B19" s="36">
        <f>B17*0.8</f>
        <v>15891200</v>
      </c>
      <c r="C19" s="36"/>
      <c r="D19" s="37"/>
      <c r="E19" s="13"/>
      <c r="F19" s="26"/>
      <c r="G19" s="26"/>
      <c r="H19" s="25"/>
      <c r="I19" s="45"/>
      <c r="N19" s="25"/>
      <c r="O19" s="13"/>
    </row>
    <row r="20" spans="1:15" ht="16.5" x14ac:dyDescent="0.3">
      <c r="A20" s="31" t="s">
        <v>25</v>
      </c>
      <c r="B20" s="36">
        <f>B17*0.9</f>
        <v>17877600</v>
      </c>
      <c r="C20" s="36"/>
      <c r="D20" s="37"/>
      <c r="E20" s="13"/>
      <c r="F20" s="26"/>
      <c r="G20" s="26"/>
      <c r="H20" s="25"/>
      <c r="I20" s="45"/>
      <c r="N20" s="25"/>
      <c r="O20" s="13"/>
    </row>
    <row r="21" spans="1:15" ht="16.5" x14ac:dyDescent="0.3">
      <c r="A21" s="31" t="s">
        <v>26</v>
      </c>
      <c r="B21" s="36">
        <f>B17*0.8</f>
        <v>15891200</v>
      </c>
      <c r="C21" s="36"/>
      <c r="D21" s="37"/>
      <c r="E21" s="13"/>
      <c r="F21" s="26"/>
      <c r="G21" s="26"/>
      <c r="H21" s="25"/>
      <c r="I21" s="45"/>
      <c r="N21" s="25"/>
      <c r="O21" s="13"/>
    </row>
    <row r="22" spans="1:15" ht="16.5" x14ac:dyDescent="0.3">
      <c r="A22" s="31" t="s">
        <v>12</v>
      </c>
      <c r="B22" s="38">
        <f>B4*840</f>
        <v>2520000</v>
      </c>
      <c r="C22" s="38"/>
      <c r="D22" s="39"/>
      <c r="E22" s="13"/>
      <c r="F22" s="13"/>
      <c r="G22" s="13"/>
      <c r="I22" s="6"/>
    </row>
    <row r="23" spans="1:15" ht="16.5" x14ac:dyDescent="0.3">
      <c r="A23" s="33" t="s">
        <v>16</v>
      </c>
      <c r="B23" s="46">
        <f>B17*0.03/12</f>
        <v>49660</v>
      </c>
      <c r="C23" s="38"/>
      <c r="D23" s="38"/>
      <c r="E23" s="13"/>
    </row>
    <row r="24" spans="1:15" x14ac:dyDescent="0.25">
      <c r="B24" s="23"/>
      <c r="C24" s="23"/>
    </row>
    <row r="25" spans="1:15" x14ac:dyDescent="0.25">
      <c r="B25" s="23"/>
      <c r="C25" s="23"/>
    </row>
    <row r="27" spans="1:15" x14ac:dyDescent="0.25">
      <c r="D27" t="s">
        <v>14</v>
      </c>
    </row>
    <row r="28" spans="1:15" x14ac:dyDescent="0.25">
      <c r="B28" s="52" t="s">
        <v>20</v>
      </c>
      <c r="C28" s="52" t="s">
        <v>15</v>
      </c>
      <c r="D28" s="20" t="s">
        <v>21</v>
      </c>
      <c r="E28" s="20"/>
      <c r="F28" s="20" t="s">
        <v>11</v>
      </c>
      <c r="G28" s="20" t="s">
        <v>17</v>
      </c>
      <c r="H28" s="20" t="s">
        <v>18</v>
      </c>
      <c r="I28" s="20" t="s">
        <v>19</v>
      </c>
      <c r="J28" s="20"/>
    </row>
    <row r="29" spans="1:15" ht="17.25" x14ac:dyDescent="0.3">
      <c r="B29" s="52"/>
      <c r="C29" s="52">
        <v>761</v>
      </c>
      <c r="D29" s="20"/>
      <c r="E29" s="20"/>
      <c r="F29" s="20">
        <v>19900000</v>
      </c>
      <c r="G29" s="21">
        <f t="shared" ref="G29:G35" si="0">F29/C29</f>
        <v>26149.802890932984</v>
      </c>
      <c r="H29" s="21" t="e">
        <f>F29/D29</f>
        <v>#DIV/0!</v>
      </c>
      <c r="I29" s="21" t="e">
        <f t="shared" ref="I29:I35" si="1">F29/B29</f>
        <v>#DIV/0!</v>
      </c>
      <c r="J29" s="20">
        <f>B29/C29</f>
        <v>0</v>
      </c>
      <c r="K29" s="30"/>
    </row>
    <row r="30" spans="1:15" ht="17.25" x14ac:dyDescent="0.3">
      <c r="B30" s="52"/>
      <c r="C30" s="52">
        <v>719</v>
      </c>
      <c r="D30" s="20"/>
      <c r="E30" s="20"/>
      <c r="F30" s="20">
        <v>19500000</v>
      </c>
      <c r="G30" s="21">
        <f t="shared" si="0"/>
        <v>27121.001390820584</v>
      </c>
      <c r="H30" s="21" t="e">
        <f>F30/D30</f>
        <v>#DIV/0!</v>
      </c>
      <c r="I30" s="21" t="e">
        <f t="shared" si="1"/>
        <v>#DIV/0!</v>
      </c>
      <c r="J30" s="20">
        <f t="shared" ref="J30:J34" si="2">D30/C30</f>
        <v>0</v>
      </c>
      <c r="K30" s="30"/>
    </row>
    <row r="31" spans="1:15" x14ac:dyDescent="0.25">
      <c r="B31" s="52"/>
      <c r="C31" s="52">
        <v>781</v>
      </c>
      <c r="D31" s="20"/>
      <c r="E31" s="20"/>
      <c r="F31" s="21">
        <v>20500000</v>
      </c>
      <c r="G31" s="21">
        <f t="shared" si="0"/>
        <v>26248.399487836108</v>
      </c>
      <c r="H31" s="21" t="e">
        <f t="shared" ref="H31:H35" si="3">F31/D31</f>
        <v>#DIV/0!</v>
      </c>
      <c r="I31" s="21" t="e">
        <f t="shared" si="1"/>
        <v>#DIV/0!</v>
      </c>
      <c r="J31" s="20">
        <f t="shared" si="2"/>
        <v>0</v>
      </c>
    </row>
    <row r="32" spans="1:15" x14ac:dyDescent="0.25">
      <c r="B32" s="52"/>
      <c r="C32" s="52"/>
      <c r="D32" s="20"/>
      <c r="E32" s="20"/>
      <c r="F32" s="21"/>
      <c r="G32" s="21" t="e">
        <f t="shared" si="0"/>
        <v>#DIV/0!</v>
      </c>
      <c r="H32" s="21" t="e">
        <f t="shared" si="3"/>
        <v>#DIV/0!</v>
      </c>
      <c r="I32" s="21" t="e">
        <f t="shared" si="1"/>
        <v>#DIV/0!</v>
      </c>
      <c r="J32" s="20" t="e">
        <f t="shared" si="2"/>
        <v>#DIV/0!</v>
      </c>
    </row>
    <row r="33" spans="1:12" x14ac:dyDescent="0.25">
      <c r="C33" s="59"/>
      <c r="D33" s="60"/>
      <c r="E33" s="61"/>
      <c r="F33" s="62"/>
      <c r="G33" s="62" t="e">
        <f t="shared" si="0"/>
        <v>#DIV/0!</v>
      </c>
      <c r="H33" s="63" t="e">
        <f t="shared" si="3"/>
        <v>#DIV/0!</v>
      </c>
      <c r="I33" s="53" t="e">
        <f t="shared" si="1"/>
        <v>#DIV/0!</v>
      </c>
      <c r="J33" s="54" t="e">
        <f t="shared" si="2"/>
        <v>#DIV/0!</v>
      </c>
    </row>
    <row r="34" spans="1:12" x14ac:dyDescent="0.25">
      <c r="C34" s="64"/>
      <c r="D34" s="60"/>
      <c r="E34" s="61"/>
      <c r="F34" s="62"/>
      <c r="G34" s="62" t="e">
        <f t="shared" si="0"/>
        <v>#DIV/0!</v>
      </c>
      <c r="H34" s="62" t="e">
        <f t="shared" si="3"/>
        <v>#DIV/0!</v>
      </c>
      <c r="I34" s="53" t="e">
        <f t="shared" si="1"/>
        <v>#DIV/0!</v>
      </c>
      <c r="J34" s="54" t="e">
        <f t="shared" si="2"/>
        <v>#DIV/0!</v>
      </c>
    </row>
    <row r="35" spans="1:12" x14ac:dyDescent="0.25">
      <c r="F35" s="54"/>
      <c r="G35" s="53" t="e">
        <f t="shared" si="0"/>
        <v>#DIV/0!</v>
      </c>
      <c r="H35" s="53" t="e">
        <f t="shared" si="3"/>
        <v>#DIV/0!</v>
      </c>
      <c r="I35" s="53" t="e">
        <f t="shared" si="1"/>
        <v>#DIV/0!</v>
      </c>
    </row>
    <row r="36" spans="1:12" x14ac:dyDescent="0.25">
      <c r="B36" s="17" t="s">
        <v>22</v>
      </c>
    </row>
    <row r="37" spans="1:12" x14ac:dyDescent="0.25">
      <c r="B37" s="64">
        <f>32.89*10.764</f>
        <v>354.02796000000001</v>
      </c>
      <c r="C37" s="64">
        <v>4000000</v>
      </c>
      <c r="D37" s="61">
        <f t="shared" ref="D37:D42" si="4">C37/B37</f>
        <v>11298.542634881154</v>
      </c>
      <c r="E37" s="61">
        <v>240000</v>
      </c>
      <c r="F37" s="61">
        <v>30000</v>
      </c>
      <c r="G37" s="65">
        <f>F37+E37+C37</f>
        <v>4270000</v>
      </c>
      <c r="H37" s="61">
        <f>G37/B37</f>
        <v>12061.194262735633</v>
      </c>
      <c r="I37" s="13" t="e">
        <f>G37/#REF!</f>
        <v>#REF!</v>
      </c>
      <c r="K37">
        <f>A37+B37</f>
        <v>354.02796000000001</v>
      </c>
      <c r="L37">
        <f>G37/K37</f>
        <v>12061.194262735633</v>
      </c>
    </row>
    <row r="38" spans="1:12" x14ac:dyDescent="0.25">
      <c r="B38" s="17">
        <v>360</v>
      </c>
      <c r="C38" s="17">
        <v>2337000</v>
      </c>
      <c r="D38">
        <f t="shared" si="4"/>
        <v>6491.666666666667</v>
      </c>
      <c r="E38">
        <v>163600</v>
      </c>
      <c r="F38">
        <v>23400</v>
      </c>
      <c r="G38" s="13">
        <f>F38+E38+C38</f>
        <v>2524000</v>
      </c>
      <c r="H38">
        <f>G38/B38</f>
        <v>7011.1111111111113</v>
      </c>
      <c r="I38" s="13" t="e">
        <f>G38/#REF!</f>
        <v>#REF!</v>
      </c>
      <c r="J38" t="e">
        <f>G38/A38</f>
        <v>#DIV/0!</v>
      </c>
    </row>
    <row r="39" spans="1:12" x14ac:dyDescent="0.25">
      <c r="D39" t="e">
        <f t="shared" si="4"/>
        <v>#DIV/0!</v>
      </c>
      <c r="E39">
        <v>240000</v>
      </c>
      <c r="F39">
        <v>30000</v>
      </c>
      <c r="G39" s="13">
        <f>F39+E39+C39</f>
        <v>270000</v>
      </c>
      <c r="H39" t="e">
        <f>G39/B39</f>
        <v>#DIV/0!</v>
      </c>
    </row>
    <row r="40" spans="1:12" ht="15.75" x14ac:dyDescent="0.25">
      <c r="A40" s="15"/>
      <c r="D40" t="e">
        <f t="shared" si="4"/>
        <v>#DIV/0!</v>
      </c>
      <c r="E40">
        <v>392000</v>
      </c>
      <c r="F40">
        <v>30000</v>
      </c>
      <c r="G40" s="13">
        <f>F40+E40+C40</f>
        <v>422000</v>
      </c>
      <c r="H40" t="e">
        <f>G40/B40</f>
        <v>#DIV/0!</v>
      </c>
    </row>
    <row r="41" spans="1:12" ht="15.75" x14ac:dyDescent="0.25">
      <c r="A41" s="15"/>
      <c r="D41" t="e">
        <f t="shared" si="4"/>
        <v>#DIV/0!</v>
      </c>
      <c r="E41">
        <v>288000</v>
      </c>
      <c r="F41">
        <v>30000</v>
      </c>
      <c r="G41" s="13">
        <f>F41+E41+C41</f>
        <v>318000</v>
      </c>
      <c r="H41" t="e">
        <f>G41/B41</f>
        <v>#DIV/0!</v>
      </c>
    </row>
    <row r="42" spans="1:12" ht="15.75" x14ac:dyDescent="0.25">
      <c r="A42" s="15"/>
      <c r="D42" t="e">
        <f t="shared" si="4"/>
        <v>#DIV/0!</v>
      </c>
    </row>
    <row r="43" spans="1:12" ht="15.75" x14ac:dyDescent="0.25">
      <c r="A43" s="15"/>
    </row>
    <row r="44" spans="1:12" ht="15.75" x14ac:dyDescent="0.25">
      <c r="A44" s="15"/>
    </row>
    <row r="45" spans="1:12" ht="15.75" x14ac:dyDescent="0.25">
      <c r="A45" s="15"/>
    </row>
    <row r="46" spans="1:12" ht="15.75" x14ac:dyDescent="0.25">
      <c r="A46" s="15"/>
    </row>
    <row r="66" spans="4:6" x14ac:dyDescent="0.25">
      <c r="D66" s="13"/>
      <c r="E66" s="13"/>
      <c r="F66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2023-10-31T04:48:26Z</dcterms:modified>
</cp:coreProperties>
</file>