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ujeet Chauhan\"/>
    </mc:Choice>
  </mc:AlternateContent>
  <xr:revisionPtr revIDLastSave="0" documentId="13_ncr:1_{14EF4A94-A2C4-4C03-AA1C-372C2ADC94C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19" i="4" l="1"/>
  <c r="P8" i="4" l="1"/>
  <c r="P7" i="4"/>
  <c r="P6" i="4"/>
  <c r="P5" i="4"/>
  <c r="P4" i="4"/>
  <c r="P22" i="4"/>
  <c r="P23" i="4" s="1"/>
  <c r="H20" i="4"/>
  <c r="Q12" i="4" l="1"/>
  <c r="P12" i="4"/>
  <c r="P11" i="4"/>
  <c r="Q11" i="4" s="1"/>
  <c r="Q10" i="4"/>
  <c r="P10" i="4"/>
  <c r="P9" i="4"/>
  <c r="Q9" i="4" s="1"/>
  <c r="Q8" i="4"/>
  <c r="Q7" i="4"/>
  <c r="Q6" i="4"/>
  <c r="Q5" i="4"/>
  <c r="Q4" i="4"/>
  <c r="P3" i="4"/>
  <c r="Q3" i="4" s="1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<sst xmlns="http://schemas.openxmlformats.org/spreadsheetml/2006/main" count="32" uniqueCount="28">
  <si>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</si>
  <si>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</si>
  <si>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</si>
  <si>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</si>
  <si>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</si>
  <si>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</si>
  <si>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</si>
  <si>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</si>
  <si>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</si>
  <si>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</si>
  <si>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</si>
  <si>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</si>
  <si>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</si>
  <si>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008, ground floor, bldg. no. 10, type C, Gandak West End chsl, bhandar Ali, virar west</t>
  </si>
  <si>
    <t>draft agreemetn  - 2023  - 19 lakhs</t>
  </si>
  <si>
    <t>rate</t>
  </si>
  <si>
    <t>fmv</t>
  </si>
  <si>
    <t>ls - 22 to 23 lakhs</t>
  </si>
  <si>
    <t>mca</t>
  </si>
  <si>
    <t>sold out</t>
  </si>
  <si>
    <t>unitech complex</t>
  </si>
  <si>
    <t>19.01.23</t>
  </si>
  <si>
    <t>30.01.23</t>
  </si>
  <si>
    <t>23.02.23</t>
  </si>
  <si>
    <t>23.03.23</t>
  </si>
  <si>
    <t>27.04.23</t>
  </si>
  <si>
    <t>yoc - 1998 - site info</t>
  </si>
  <si>
    <t>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</si>
</sst>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1" fillId="4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3ABF6B-1CBB-41AC-8BA5-46EA76ECE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19</xdr:col>
      <xdr:colOff>258742</xdr:colOff>
      <xdr:row>41</xdr:row>
      <xdr:rowOff>29510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86AA4A-C771-414B-AC3F-5CD2BBFDD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231542" cy="66970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E8CCDA-941B-4CB1-9D05-D9D3F60C5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CA2863-5755-4D35-98A6-620C5E27E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052C43-EB64-491C-930A-D109F3AC6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38125E-56ED-4C59-BB4E-8328752CF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027188-D9DA-4464-959D-468155688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Z23" sqref="Z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413.33333333333337</v>
      </c>
      <c r="C2" s="4">
        <f>B2*1.2</f>
        <v>496</v>
      </c>
      <c r="D2" s="4">
        <f t="shared" ref="D2:D13" si="2">C2*1.2</f>
        <v>595.19999999999993</v>
      </c>
      <c r="E2" s="5">
        <f t="shared" ref="E2:E13" si="3">R2</f>
        <v>3200000</v>
      </c>
      <c r="F2" s="10">
        <f t="shared" ref="F2:F13" si="4">ROUND((E2/B2),0)</f>
        <v>7742</v>
      </c>
      <c r="G2" s="10">
        <f t="shared" ref="G2:G13" si="5">ROUND((E2/C2),0)</f>
        <v>6452</v>
      </c>
      <c r="H2" s="10">
        <f t="shared" ref="H2:H13" si="6">ROUND((E2/D2),0)</f>
        <v>5376</v>
      </c>
      <c r="I2" s="4" t="e">
        <f>#REF!</f>
        <v>#REF!</v>
      </c>
      <c r="J2" s="4" t="str">
        <f t="shared" ref="J2:J13" si="7">S2</f>
        <v>sold out</v>
      </c>
      <c r="O2">
        <v>0</v>
      </c>
      <c r="P2">
        <v>496</v>
      </c>
      <c r="Q2">
        <f t="shared" ref="Q2:Q12" si="8">P2/1.2</f>
        <v>413.33333333333337</v>
      </c>
      <c r="R2" s="2">
        <v>3200000</v>
      </c>
      <c r="S2" s="8" t="s">
        <v>19</v>
      </c>
      <c r="T2" s="8"/>
    </row>
    <row r="3" spans="1:20" x14ac:dyDescent="0.25">
      <c r="A3" s="4">
        <f t="shared" si="0"/>
        <v>0</v>
      </c>
      <c r="B3" s="4">
        <f t="shared" si="1"/>
        <v>364.58333333333337</v>
      </c>
      <c r="C3" s="4">
        <f t="shared" ref="C3:C15" si="9">B3*1.2</f>
        <v>437.50000000000006</v>
      </c>
      <c r="D3" s="4">
        <f t="shared" si="2"/>
        <v>525</v>
      </c>
      <c r="E3" s="5">
        <f t="shared" si="3"/>
        <v>2800000</v>
      </c>
      <c r="F3" s="10">
        <f t="shared" si="4"/>
        <v>7680</v>
      </c>
      <c r="G3" s="16">
        <f t="shared" si="5"/>
        <v>6400</v>
      </c>
      <c r="H3" s="10">
        <f t="shared" si="6"/>
        <v>5333</v>
      </c>
      <c r="I3" s="4" t="e">
        <f>#REF!</f>
        <v>#REF!</v>
      </c>
      <c r="J3" s="4" t="str">
        <f t="shared" si="7"/>
        <v>unitech complex</v>
      </c>
      <c r="O3">
        <v>525</v>
      </c>
      <c r="P3">
        <f t="shared" ref="P3:P12" si="10">O3/1.2</f>
        <v>437.5</v>
      </c>
      <c r="Q3">
        <f t="shared" si="8"/>
        <v>364.58333333333337</v>
      </c>
      <c r="R3" s="2">
        <v>2800000</v>
      </c>
      <c r="S3" s="8" t="s">
        <v>20</v>
      </c>
      <c r="T3" s="8"/>
    </row>
    <row r="4" spans="1:20" x14ac:dyDescent="0.25">
      <c r="A4" s="4">
        <f t="shared" si="0"/>
        <v>0</v>
      </c>
      <c r="B4" s="4">
        <f t="shared" si="1"/>
        <v>481.84149000000002</v>
      </c>
      <c r="C4" s="4">
        <f t="shared" si="9"/>
        <v>578.209788</v>
      </c>
      <c r="D4" s="4">
        <f t="shared" si="2"/>
        <v>693.85174559999996</v>
      </c>
      <c r="E4" s="5">
        <f t="shared" si="3"/>
        <v>2450000</v>
      </c>
      <c r="F4" s="15">
        <f t="shared" si="4"/>
        <v>5085</v>
      </c>
      <c r="G4" s="16">
        <f t="shared" si="5"/>
        <v>4237</v>
      </c>
      <c r="H4" s="10">
        <f t="shared" si="6"/>
        <v>3531</v>
      </c>
      <c r="I4" s="4" t="e">
        <f>#REF!</f>
        <v>#REF!</v>
      </c>
      <c r="J4" s="4" t="str">
        <f t="shared" si="7"/>
        <v>19.01.23</v>
      </c>
      <c r="O4">
        <v>0</v>
      </c>
      <c r="P4">
        <f>53.717*10.764</f>
        <v>578.209788</v>
      </c>
      <c r="Q4">
        <f t="shared" si="8"/>
        <v>481.84149000000002</v>
      </c>
      <c r="R4" s="2">
        <v>2450000</v>
      </c>
      <c r="S4" s="8" t="s">
        <v>21</v>
      </c>
      <c r="T4" s="8"/>
    </row>
    <row r="5" spans="1:20" x14ac:dyDescent="0.25">
      <c r="A5" s="4">
        <f t="shared" si="0"/>
        <v>0</v>
      </c>
      <c r="B5" s="4">
        <f t="shared" si="1"/>
        <v>413.48111999999998</v>
      </c>
      <c r="C5" s="4">
        <f t="shared" si="9"/>
        <v>496.17734399999995</v>
      </c>
      <c r="D5" s="4">
        <f t="shared" si="2"/>
        <v>595.41281279999987</v>
      </c>
      <c r="E5" s="5">
        <f t="shared" si="3"/>
        <v>2600000</v>
      </c>
      <c r="F5" s="15">
        <f t="shared" si="4"/>
        <v>6288</v>
      </c>
      <c r="G5" s="10">
        <f t="shared" si="5"/>
        <v>5240</v>
      </c>
      <c r="H5" s="10">
        <f t="shared" si="6"/>
        <v>4367</v>
      </c>
      <c r="I5" s="4" t="e">
        <f>#REF!</f>
        <v>#REF!</v>
      </c>
      <c r="J5" s="4" t="str">
        <f t="shared" si="7"/>
        <v>30.01.23</v>
      </c>
      <c r="O5">
        <v>0</v>
      </c>
      <c r="P5">
        <f>46.096*10.764</f>
        <v>496.17734399999995</v>
      </c>
      <c r="Q5">
        <f t="shared" si="8"/>
        <v>413.48111999999998</v>
      </c>
      <c r="R5" s="2">
        <v>2600000</v>
      </c>
      <c r="S5" s="8" t="s">
        <v>22</v>
      </c>
      <c r="T5" s="8"/>
    </row>
    <row r="6" spans="1:20" x14ac:dyDescent="0.25">
      <c r="A6" s="4">
        <f t="shared" si="0"/>
        <v>0</v>
      </c>
      <c r="B6" s="4">
        <f t="shared" si="1"/>
        <v>514.33980000000008</v>
      </c>
      <c r="C6" s="4">
        <f t="shared" si="9"/>
        <v>617.20776000000012</v>
      </c>
      <c r="D6" s="4">
        <f t="shared" si="2"/>
        <v>740.64931200000012</v>
      </c>
      <c r="E6" s="5">
        <f t="shared" si="3"/>
        <v>2400000</v>
      </c>
      <c r="F6" s="15">
        <f t="shared" si="4"/>
        <v>4666</v>
      </c>
      <c r="G6" s="10">
        <f t="shared" si="5"/>
        <v>3888</v>
      </c>
      <c r="H6" s="10">
        <f t="shared" si="6"/>
        <v>3240</v>
      </c>
      <c r="I6" s="4" t="e">
        <f>#REF!</f>
        <v>#REF!</v>
      </c>
      <c r="J6" s="4" t="str">
        <f t="shared" si="7"/>
        <v>23.02.23</v>
      </c>
      <c r="O6">
        <v>0</v>
      </c>
      <c r="P6">
        <f>57.34*10.764</f>
        <v>617.20776000000001</v>
      </c>
      <c r="Q6">
        <f t="shared" si="8"/>
        <v>514.33980000000008</v>
      </c>
      <c r="R6" s="2">
        <v>2400000</v>
      </c>
      <c r="S6" s="8" t="s">
        <v>23</v>
      </c>
      <c r="T6" s="8"/>
    </row>
    <row r="7" spans="1:20" x14ac:dyDescent="0.25">
      <c r="A7" s="4">
        <f t="shared" si="0"/>
        <v>0</v>
      </c>
      <c r="B7" s="4">
        <f t="shared" si="1"/>
        <v>494.33670000000001</v>
      </c>
      <c r="C7" s="4">
        <f t="shared" si="9"/>
        <v>593.20403999999996</v>
      </c>
      <c r="D7" s="4">
        <f t="shared" si="2"/>
        <v>711.84484799999996</v>
      </c>
      <c r="E7" s="5">
        <f t="shared" si="3"/>
        <v>2465000</v>
      </c>
      <c r="F7" s="15">
        <f t="shared" si="4"/>
        <v>4986</v>
      </c>
      <c r="G7" s="16">
        <f t="shared" si="5"/>
        <v>4155</v>
      </c>
      <c r="H7" s="10">
        <f t="shared" si="6"/>
        <v>3463</v>
      </c>
      <c r="I7" s="4" t="e">
        <f>#REF!</f>
        <v>#REF!</v>
      </c>
      <c r="J7" s="4" t="str">
        <f t="shared" si="7"/>
        <v>23.03.23</v>
      </c>
      <c r="O7">
        <v>0</v>
      </c>
      <c r="P7">
        <f>55.11*10.764</f>
        <v>593.20403999999996</v>
      </c>
      <c r="Q7">
        <f t="shared" si="8"/>
        <v>494.33670000000001</v>
      </c>
      <c r="R7" s="2">
        <v>2465000</v>
      </c>
      <c r="S7" s="8" t="s">
        <v>24</v>
      </c>
      <c r="T7" s="8"/>
    </row>
    <row r="8" spans="1:20" x14ac:dyDescent="0.25">
      <c r="A8" s="4">
        <f t="shared" si="0"/>
        <v>0</v>
      </c>
      <c r="B8" s="4">
        <f t="shared" si="1"/>
        <v>494.33670000000001</v>
      </c>
      <c r="C8" s="4">
        <f t="shared" si="9"/>
        <v>593.20403999999996</v>
      </c>
      <c r="D8" s="4">
        <f t="shared" si="2"/>
        <v>711.84484799999996</v>
      </c>
      <c r="E8" s="5">
        <f t="shared" si="3"/>
        <v>2800000</v>
      </c>
      <c r="F8" s="15">
        <f t="shared" si="4"/>
        <v>5664</v>
      </c>
      <c r="G8" s="16">
        <f t="shared" si="5"/>
        <v>4720</v>
      </c>
      <c r="H8" s="10">
        <f t="shared" si="6"/>
        <v>3933</v>
      </c>
      <c r="I8" s="4" t="e">
        <f>#REF!</f>
        <v>#REF!</v>
      </c>
      <c r="J8" s="4" t="str">
        <f t="shared" si="7"/>
        <v>27.04.23</v>
      </c>
      <c r="O8">
        <v>0</v>
      </c>
      <c r="P8">
        <f>55.11*10.764</f>
        <v>593.20403999999996</v>
      </c>
      <c r="Q8">
        <f t="shared" si="8"/>
        <v>494.33670000000001</v>
      </c>
      <c r="R8" s="2">
        <v>2800000</v>
      </c>
      <c r="S8" s="8" t="s">
        <v>25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6:24" x14ac:dyDescent="0.25">
      <c r="G17" t="s">
        <v>13</v>
      </c>
    </row>
    <row r="18" spans="6:24" x14ac:dyDescent="0.25">
      <c r="G18" t="s">
        <v>27</v>
      </c>
      <c r="H18">
        <v>455</v>
      </c>
    </row>
    <row r="19" spans="6:24" x14ac:dyDescent="0.25">
      <c r="F19" s="7">
        <f>H18/P20</f>
        <v>1.236413043478261</v>
      </c>
      <c r="G19" t="s">
        <v>15</v>
      </c>
      <c r="H19">
        <v>4800</v>
      </c>
    </row>
    <row r="20" spans="6:24" x14ac:dyDescent="0.25">
      <c r="G20" t="s">
        <v>16</v>
      </c>
      <c r="H20">
        <f>H19*H18</f>
        <v>2184000</v>
      </c>
      <c r="O20" t="s">
        <v>18</v>
      </c>
      <c r="P20">
        <v>368</v>
      </c>
    </row>
    <row r="21" spans="6:24" x14ac:dyDescent="0.25">
      <c r="O21" t="s">
        <v>15</v>
      </c>
      <c r="P21">
        <v>6000</v>
      </c>
    </row>
    <row r="22" spans="6:24" x14ac:dyDescent="0.25">
      <c r="G22" s="6" t="s">
        <v>14</v>
      </c>
      <c r="H22" s="6"/>
      <c r="P22">
        <f>P21*P20</f>
        <v>2208000</v>
      </c>
    </row>
    <row r="23" spans="6:24" x14ac:dyDescent="0.25">
      <c r="G23" t="s">
        <v>17</v>
      </c>
      <c r="P23">
        <f>P22/H18</f>
        <v>4852.7472527472528</v>
      </c>
    </row>
    <row r="24" spans="6:24" x14ac:dyDescent="0.25">
      <c r="G24" t="s">
        <v>26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2023-10-31T11:28:16Z</dcterms:modified>
</cp:coreProperties>
</file>