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D31834C-CB30-406F-B6B0-CE285D93047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" i="1" l="1"/>
  <c r="G18" i="1" l="1"/>
  <c r="H23" i="1" l="1"/>
  <c r="F84" i="1"/>
  <c r="F23" i="1"/>
  <c r="F10" i="1"/>
  <c r="F11" i="1" s="1"/>
  <c r="F8" i="1"/>
  <c r="F6" i="1"/>
  <c r="F5" i="1"/>
  <c r="F14" i="1" s="1"/>
  <c r="F12" i="1" l="1"/>
  <c r="F13" i="1" s="1"/>
  <c r="F16" i="1" s="1"/>
  <c r="F19" i="1" s="1"/>
  <c r="C23" i="1"/>
  <c r="F20" i="1" l="1"/>
  <c r="F25" i="1"/>
  <c r="F21" i="1"/>
  <c r="C84" i="1"/>
  <c r="C5" i="1" l="1"/>
  <c r="C6" i="1" l="1"/>
  <c r="C14" i="1"/>
  <c r="C8" i="1" l="1"/>
  <c r="C10" i="1"/>
  <c r="C11" i="1" s="1"/>
  <c r="C12" i="1" s="1"/>
  <c r="C13" i="1" s="1"/>
  <c r="C16" i="1" s="1"/>
  <c r="C19" i="1" s="1"/>
  <c r="H19" i="1" s="1"/>
  <c r="H20" i="1" l="1"/>
  <c r="H25" i="1"/>
  <c r="H21" i="1"/>
  <c r="C21" i="1"/>
  <c r="C20" i="1"/>
  <c r="C25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<sst xmlns="http://schemas.openxmlformats.org/spreadsheetml/2006/main" count="26" uniqueCount="25">
  <si>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</si>
  <si>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</si>
  <si>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</si>
  <si>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</si>
  <si>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</si>
  <si>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</si>
  <si>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</si>
  <si>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</si>
  <si>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</si>
  <si>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</si>
  <si>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</si>
  <si>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</si>
  <si>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</si>
  <si>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</si>
  <si>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</si>
  <si>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</si>
  <si>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</si>
  <si>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</si>
  <si>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plan</t>
  </si>
  <si>
    <t>ca</t>
  </si>
  <si>
    <t>1202A</t>
  </si>
  <si>
    <t>1202B</t>
  </si>
  <si>
    <t>PNB - Thane - Manohar Hukmani - 1501A</t>
  </si>
  <si>
    <t>PNB - Thane - Manohar Hukmani - 1501B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</si>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</sst>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7" fillId="0" borderId="0" xfId="0" applyNumberFormat="1" applyFont="1"/>
    <xf numFmtId="0" fontId="7" fillId="0" borderId="0" xfId="0" applyFont="1"/>
    <xf numFmtId="43" fontId="5" fillId="0" borderId="7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7.140625" style="21" customWidth="1"/>
    <col min="7" max="7" width="13.7109375" bestFit="1" customWidth="1"/>
    <col min="8" max="8" width="15.140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18"/>
      <c r="G1" s="5"/>
      <c r="H1" s="5"/>
      <c r="I1" s="5"/>
      <c r="J1" s="5"/>
      <c r="K1" s="5"/>
      <c r="L1" s="3"/>
    </row>
    <row r="2" spans="1:12" x14ac:dyDescent="0.25">
      <c r="A2" s="4"/>
      <c r="B2" s="5"/>
      <c r="C2" s="36" t="s">
        <v>20</v>
      </c>
      <c r="D2" s="28"/>
      <c r="E2" s="5"/>
      <c r="F2" s="36" t="s">
        <v>21</v>
      </c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16500</v>
      </c>
      <c r="D3" s="40" t="s">
        <v>17</v>
      </c>
      <c r="E3" s="5"/>
      <c r="F3" s="35">
        <f>C3</f>
        <v>16500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35">
        <v>2700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13800</v>
      </c>
      <c r="D5" s="29"/>
      <c r="E5" s="5"/>
      <c r="F5" s="35">
        <f>F3-F4</f>
        <v>13800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35">
        <f>F4</f>
        <v>2700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36">
        <v>0</v>
      </c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2019</v>
      </c>
      <c r="E8" s="5" t="s">
        <v>18</v>
      </c>
      <c r="F8" s="36">
        <f>F9-F7</f>
        <v>60</v>
      </c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36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36">
        <f>90*F7/F9</f>
        <v>0</v>
      </c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37">
        <f>F10%</f>
        <v>0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35">
        <f>F6*F11</f>
        <v>0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2700</v>
      </c>
      <c r="D13" s="29"/>
      <c r="E13" s="5"/>
      <c r="F13" s="35">
        <f>F6-F12</f>
        <v>2700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13800</v>
      </c>
      <c r="D14" s="29"/>
      <c r="E14" s="5"/>
      <c r="F14" s="35">
        <f>F5</f>
        <v>13800</v>
      </c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3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16500</v>
      </c>
      <c r="D16" s="29"/>
      <c r="E16" s="5"/>
      <c r="F16" s="40">
        <f>F14+F13</f>
        <v>16500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F17" s="36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603</v>
      </c>
      <c r="D18" s="30"/>
      <c r="F18" s="43">
        <v>2463</v>
      </c>
      <c r="G18">
        <f>F18+C18</f>
        <v>3066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9949500</v>
      </c>
      <c r="D19" s="45"/>
      <c r="F19" s="38">
        <f>F16*F18+G20</f>
        <v>40639500</v>
      </c>
      <c r="G19" s="54" t="s">
        <v>24</v>
      </c>
      <c r="H19" s="53">
        <f>F19+C19</f>
        <v>50589000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8954550</v>
      </c>
      <c r="D20" s="50"/>
      <c r="E20" s="51"/>
      <c r="F20" s="20">
        <f>F19*0.9</f>
        <v>36575550</v>
      </c>
      <c r="G20" s="54"/>
      <c r="H20" s="38">
        <f>H19*0.9</f>
        <v>45530100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7959600</v>
      </c>
      <c r="D21" s="32"/>
      <c r="E21" s="52"/>
      <c r="F21" s="20">
        <f>F19*0.8</f>
        <v>32511600</v>
      </c>
      <c r="G21" s="54"/>
      <c r="H21" s="38">
        <f>H19*0.8</f>
        <v>40471200</v>
      </c>
      <c r="J21" s="5"/>
      <c r="K21" s="5"/>
      <c r="L21" s="6"/>
    </row>
    <row r="22" spans="1:12" x14ac:dyDescent="0.25">
      <c r="A22" s="4"/>
      <c r="B22" s="5"/>
      <c r="C22" s="19"/>
      <c r="D22" s="30"/>
      <c r="F22" s="19"/>
      <c r="G22" s="54"/>
      <c r="H22" s="54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1628100</v>
      </c>
      <c r="D23" s="33"/>
      <c r="F23" s="39">
        <f>F4*F18</f>
        <v>6650100</v>
      </c>
      <c r="G23" s="54"/>
      <c r="H23" s="55">
        <f>F23+C23</f>
        <v>8278200</v>
      </c>
      <c r="J23" s="5"/>
      <c r="K23" s="5"/>
    </row>
    <row r="24" spans="1:12" x14ac:dyDescent="0.25">
      <c r="A24" s="23" t="s">
        <v>10</v>
      </c>
      <c r="C24" s="19"/>
      <c r="F24" s="19"/>
      <c r="G24" s="54"/>
      <c r="H24" s="54"/>
      <c r="J24" s="5"/>
      <c r="K24" s="5"/>
    </row>
    <row r="25" spans="1:12" x14ac:dyDescent="0.25">
      <c r="A25" s="25" t="s">
        <v>11</v>
      </c>
      <c r="B25" s="21"/>
      <c r="C25" s="20">
        <f>C19*0.03/12</f>
        <v>24873.75</v>
      </c>
      <c r="D25" s="34"/>
      <c r="E25" s="48"/>
      <c r="F25" s="20">
        <f>F19*0.03/12</f>
        <v>101598.75</v>
      </c>
      <c r="G25" s="54"/>
      <c r="H25" s="38">
        <f>H19*0.03/12</f>
        <v>126472.5</v>
      </c>
      <c r="J25" s="5"/>
      <c r="K25" s="5"/>
    </row>
    <row r="26" spans="1:12" x14ac:dyDescent="0.25">
      <c r="A26" s="5"/>
      <c r="B26" s="5"/>
      <c r="C26" s="20"/>
      <c r="D26" s="32"/>
      <c r="F26" s="20"/>
      <c r="J26" s="5"/>
    </row>
    <row r="27" spans="1:12" x14ac:dyDescent="0.25">
      <c r="A27" s="49" t="s">
        <v>22</v>
      </c>
      <c r="B27" s="5"/>
      <c r="C27" s="34"/>
      <c r="D27" s="34"/>
      <c r="E27" s="17"/>
      <c r="F27" s="49" t="s">
        <v>23</v>
      </c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26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26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26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26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24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24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24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24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19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19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19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19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19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19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19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19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19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19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19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19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19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19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19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19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19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19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19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19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9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9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19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9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19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19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19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19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19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19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19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19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19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19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19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19">
        <f>F83*F82</f>
        <v>0</v>
      </c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19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19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19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19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19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19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19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19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19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19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19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19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19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19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19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19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19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19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19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19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19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19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19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19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19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19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19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19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19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19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19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19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19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19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19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19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19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19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19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19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19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19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19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19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19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19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19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19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19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19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19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19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19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19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19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19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19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19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19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19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19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19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19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19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19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19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19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19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19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19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19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19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19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2023-10-30T05:52:44Z</dcterms:modified>
</cp:coreProperties>
</file>