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mol Deoram Dere\"/>
    </mc:Choice>
  </mc:AlternateContent>
  <xr:revisionPtr revIDLastSave="0" documentId="13_ncr:1_{7AE1CC6C-B731-4123-97F1-82087E012EB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6" i="4" l="1"/>
  <c r="P14" i="4"/>
  <c r="R22" i="4"/>
  <c r="Q8" i="4"/>
  <c r="Q9" i="4"/>
  <c r="Q10" i="4"/>
  <c r="Q7" i="4"/>
  <c r="C3" i="4"/>
  <c r="C4" i="4"/>
  <c r="C5" i="4"/>
  <c r="C16" i="4"/>
  <c r="C17" i="4"/>
  <c r="C18" i="4"/>
  <c r="C19" i="4"/>
  <c r="C20" i="4"/>
  <c r="C21" i="4"/>
  <c r="C2" i="4"/>
  <c r="H20" i="4" l="1"/>
  <c r="P12" i="4" l="1"/>
  <c r="P11" i="4"/>
  <c r="P6" i="4"/>
  <c r="P5" i="4"/>
  <c r="P4" i="4"/>
  <c r="P3" i="4"/>
  <c r="Q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<sst xmlns="http://schemas.openxmlformats.org/spreadsheetml/2006/main" count="25" uniqueCount="22">
  <si>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</si>
  <si>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</si>
  <si>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</si>
  <si>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</si>
  <si>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</si>
  <si>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</si>
  <si>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</si>
  <si>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</si>
  <si>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</si>
  <si>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</si>
  <si>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</si>
  <si>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</si>
  <si>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</si>
  <si>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404, 4th floor, mauli apt., sector R / 3, node pushpak, vadghar</t>
  </si>
  <si>
    <t>ca</t>
  </si>
  <si>
    <t>agreement  - 06.10.20 - 21 lakhs</t>
  </si>
  <si>
    <t>rate</t>
  </si>
  <si>
    <t>fmv</t>
  </si>
  <si>
    <t>mca</t>
  </si>
  <si>
    <t xml:space="preserve">flat is under renovatoion. </t>
  </si>
  <si>
    <t xml:space="preserve">Terrace area is covered , which is not mentioned in the agreement. Lift was not working. </t>
  </si>
  <si>
    <t>yoc - 2021 -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</si>
</sst>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459476</xdr:colOff>
      <xdr:row>42</xdr:row>
      <xdr:rowOff>153474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E1C55-1366-405E-849D-A5DACEED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09076" cy="76972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107002</xdr:colOff>
      <xdr:row>48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8B09E6-D50E-4928-ACC8-2BBDA5DEF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56602" cy="89833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278135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AE947-4E29-4B59-AC1A-A06AF206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89335" cy="81259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335634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52695-F4FA-4651-9659-27081E2D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85234" cy="89928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E4B18-3AC1-47E0-96E0-0587BBFD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8116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26</xdr:col>
      <xdr:colOff>602358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59B97-6A9E-4E94-A014-74F75218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6356708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97475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C7BE61-AC64-4EC1-A6BA-78C18B2B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47075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525735</xdr:colOff>
      <xdr:row>41</xdr:row>
      <xdr:rowOff>58175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FCAEE-3E80-451C-A09C-72F8B161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27335" cy="734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1E648F-4B8D-473B-95F0-4A8B3719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459476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16077A-26C7-4B25-9663-78953C3C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309076" cy="8516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573707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92291-E62E-4C6C-9E19-52AB8D1D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13707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335634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FC1E0-0D3F-4774-B5F8-8137F4168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85234" cy="8440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364213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6D819-8FE2-43F3-911D-3A708384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13813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7" sqref="G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316.66666666666669</v>
      </c>
      <c r="C2" s="4">
        <f>B2*1.1</f>
        <v>348.33333333333337</v>
      </c>
      <c r="D2" s="4">
        <f t="shared" ref="D2:D13" si="2">C2*1.2</f>
        <v>418.00000000000006</v>
      </c>
      <c r="E2" s="5">
        <f t="shared" ref="E2:E13" si="3">R2</f>
        <v>2500000</v>
      </c>
      <c r="F2" s="10">
        <f t="shared" ref="F2:F13" si="4">ROUND((E2/B2),0)</f>
        <v>7895</v>
      </c>
      <c r="G2" s="10">
        <f t="shared" ref="G2:G13" si="5">ROUND((E2/C2),0)</f>
        <v>7177</v>
      </c>
      <c r="H2" s="10">
        <f t="shared" ref="H2:H13" si="6">ROUND((E2/D2),0)</f>
        <v>5981</v>
      </c>
      <c r="I2" s="4" t="e">
        <f>#REF!</f>
        <v>#REF!</v>
      </c>
      <c r="J2" s="4">
        <f t="shared" ref="J2:J13" si="7">S2</f>
        <v>0</v>
      </c>
      <c r="O2">
        <v>0</v>
      </c>
      <c r="P2">
        <v>380</v>
      </c>
      <c r="Q2">
        <f t="shared" ref="Q2:Q12" si="8">P2/1.2</f>
        <v>316.66666666666669</v>
      </c>
      <c r="R2" s="2">
        <v>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195</v>
      </c>
      <c r="C3" s="4">
        <f t="shared" ref="C3:C21" si="9">B3*1.1</f>
        <v>214.50000000000003</v>
      </c>
      <c r="D3" s="4">
        <f t="shared" si="2"/>
        <v>257.40000000000003</v>
      </c>
      <c r="E3" s="16">
        <f t="shared" si="3"/>
        <v>2000000</v>
      </c>
      <c r="F3" s="10">
        <f t="shared" si="4"/>
        <v>10256</v>
      </c>
      <c r="G3" s="10">
        <f t="shared" si="5"/>
        <v>9324</v>
      </c>
      <c r="H3" s="10">
        <f t="shared" si="6"/>
        <v>7770</v>
      </c>
      <c r="I3" s="10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195</v>
      </c>
      <c r="R3" s="2">
        <v>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220</v>
      </c>
      <c r="C4" s="4">
        <f t="shared" si="9"/>
        <v>242.00000000000003</v>
      </c>
      <c r="D4" s="4">
        <f t="shared" si="2"/>
        <v>290.40000000000003</v>
      </c>
      <c r="E4" s="16">
        <f t="shared" si="3"/>
        <v>1700000</v>
      </c>
      <c r="F4" s="10">
        <f t="shared" si="4"/>
        <v>7727</v>
      </c>
      <c r="G4" s="10">
        <f t="shared" si="5"/>
        <v>7025</v>
      </c>
      <c r="H4" s="10">
        <f t="shared" si="6"/>
        <v>5854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220</v>
      </c>
      <c r="R4" s="2">
        <v>1700000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232</v>
      </c>
      <c r="C5" s="4">
        <f t="shared" si="9"/>
        <v>255.20000000000002</v>
      </c>
      <c r="D5" s="4">
        <f t="shared" si="2"/>
        <v>306.24</v>
      </c>
      <c r="E5" s="16">
        <f t="shared" si="3"/>
        <v>3000000</v>
      </c>
      <c r="F5" s="10">
        <f t="shared" si="4"/>
        <v>12931</v>
      </c>
      <c r="G5" s="10">
        <f t="shared" si="5"/>
        <v>11755</v>
      </c>
      <c r="H5" s="10">
        <f t="shared" si="6"/>
        <v>9796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232</v>
      </c>
      <c r="R5" s="2">
        <v>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179.00531999999998</v>
      </c>
      <c r="C6" s="4">
        <f t="shared" si="9"/>
        <v>196.90585200000001</v>
      </c>
      <c r="D6" s="4">
        <f t="shared" si="2"/>
        <v>236.28702240000001</v>
      </c>
      <c r="E6" s="16">
        <f t="shared" si="3"/>
        <v>2347000</v>
      </c>
      <c r="F6" s="15">
        <f t="shared" si="4"/>
        <v>13111</v>
      </c>
      <c r="G6" s="10">
        <f t="shared" si="5"/>
        <v>11919</v>
      </c>
      <c r="H6" s="10">
        <f t="shared" si="6"/>
        <v>9933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>16.63*10.764</f>
        <v>179.00531999999998</v>
      </c>
      <c r="R6" s="2">
        <v>2347000</v>
      </c>
      <c r="S6" s="8"/>
      <c r="T6" s="8"/>
    </row>
    <row r="7" spans="1:20" x14ac:dyDescent="0.25">
      <c r="A7" s="4">
        <f t="shared" si="0"/>
        <v>0</v>
      </c>
      <c r="B7" s="4">
        <f t="shared" si="1"/>
        <v>377.27272727272725</v>
      </c>
      <c r="C7" s="4">
        <f t="shared" si="9"/>
        <v>415</v>
      </c>
      <c r="D7" s="4">
        <f t="shared" si="2"/>
        <v>498</v>
      </c>
      <c r="E7" s="16">
        <f t="shared" si="3"/>
        <v>3000000</v>
      </c>
      <c r="F7" s="10">
        <f t="shared" si="4"/>
        <v>7952</v>
      </c>
      <c r="G7" s="10">
        <f t="shared" si="5"/>
        <v>7229</v>
      </c>
      <c r="H7" s="10">
        <f t="shared" si="6"/>
        <v>6024</v>
      </c>
      <c r="I7" s="10" t="e">
        <f>#REF!</f>
        <v>#REF!</v>
      </c>
      <c r="J7" s="4">
        <f t="shared" si="7"/>
        <v>0</v>
      </c>
      <c r="O7">
        <v>0</v>
      </c>
      <c r="P7">
        <v>415</v>
      </c>
      <c r="Q7">
        <f>P7/1.1</f>
        <v>377.27272727272725</v>
      </c>
      <c r="R7" s="2">
        <v>3000000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199.99999999999997</v>
      </c>
      <c r="C8" s="4">
        <f t="shared" si="9"/>
        <v>220</v>
      </c>
      <c r="D8" s="4">
        <f t="shared" si="2"/>
        <v>264</v>
      </c>
      <c r="E8" s="16">
        <f t="shared" si="3"/>
        <v>2800000</v>
      </c>
      <c r="F8" s="15">
        <f t="shared" si="4"/>
        <v>14000</v>
      </c>
      <c r="G8" s="10">
        <f t="shared" si="5"/>
        <v>12727</v>
      </c>
      <c r="H8" s="10">
        <f t="shared" si="6"/>
        <v>10606</v>
      </c>
      <c r="I8" s="10" t="e">
        <f>#REF!</f>
        <v>#REF!</v>
      </c>
      <c r="J8" s="4">
        <f t="shared" si="7"/>
        <v>0</v>
      </c>
      <c r="O8">
        <v>0</v>
      </c>
      <c r="P8">
        <v>220</v>
      </c>
      <c r="Q8">
        <f t="shared" ref="Q8:Q15" si="11">P8/1.1</f>
        <v>199.99999999999997</v>
      </c>
      <c r="R8" s="2">
        <v>2800000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227.27272727272725</v>
      </c>
      <c r="C9" s="4">
        <f t="shared" si="9"/>
        <v>250</v>
      </c>
      <c r="D9" s="4">
        <f t="shared" si="2"/>
        <v>300</v>
      </c>
      <c r="E9" s="16">
        <f t="shared" si="3"/>
        <v>2700000</v>
      </c>
      <c r="F9" s="10">
        <f t="shared" si="4"/>
        <v>11880</v>
      </c>
      <c r="G9" s="10">
        <f t="shared" si="5"/>
        <v>10800</v>
      </c>
      <c r="H9" s="10">
        <f t="shared" si="6"/>
        <v>9000</v>
      </c>
      <c r="I9" s="10" t="e">
        <f>#REF!</f>
        <v>#REF!</v>
      </c>
      <c r="J9" s="4">
        <f t="shared" si="7"/>
        <v>0</v>
      </c>
      <c r="O9">
        <v>0</v>
      </c>
      <c r="P9">
        <v>250</v>
      </c>
      <c r="Q9">
        <f t="shared" si="11"/>
        <v>227.27272727272725</v>
      </c>
      <c r="R9" s="2">
        <v>2700000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327.27272727272725</v>
      </c>
      <c r="C10" s="4">
        <f t="shared" si="9"/>
        <v>360</v>
      </c>
      <c r="D10" s="4">
        <f t="shared" si="2"/>
        <v>432</v>
      </c>
      <c r="E10" s="16">
        <f t="shared" si="3"/>
        <v>2299000</v>
      </c>
      <c r="F10" s="10">
        <f t="shared" si="4"/>
        <v>7025</v>
      </c>
      <c r="G10" s="10">
        <f t="shared" si="5"/>
        <v>6386</v>
      </c>
      <c r="H10" s="10">
        <f t="shared" si="6"/>
        <v>5322</v>
      </c>
      <c r="I10" s="10" t="e">
        <f>#REF!</f>
        <v>#REF!</v>
      </c>
      <c r="J10" s="4">
        <f t="shared" si="7"/>
        <v>0</v>
      </c>
      <c r="O10">
        <v>0</v>
      </c>
      <c r="P10">
        <v>360</v>
      </c>
      <c r="Q10">
        <f t="shared" si="11"/>
        <v>327.27272727272725</v>
      </c>
      <c r="R10" s="2">
        <v>2299000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195</v>
      </c>
      <c r="C11" s="4">
        <f t="shared" si="9"/>
        <v>214.50000000000003</v>
      </c>
      <c r="D11" s="4">
        <f t="shared" si="2"/>
        <v>257.40000000000003</v>
      </c>
      <c r="E11" s="16">
        <f t="shared" si="3"/>
        <v>2000000</v>
      </c>
      <c r="F11" s="10">
        <f t="shared" si="4"/>
        <v>10256</v>
      </c>
      <c r="G11" s="10">
        <f t="shared" si="5"/>
        <v>9324</v>
      </c>
      <c r="H11" s="10">
        <f t="shared" si="6"/>
        <v>7770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195</v>
      </c>
      <c r="R11" s="2">
        <v>2000000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180</v>
      </c>
      <c r="C12" s="4">
        <f t="shared" si="9"/>
        <v>198.00000000000003</v>
      </c>
      <c r="D12" s="4">
        <f t="shared" si="2"/>
        <v>237.60000000000002</v>
      </c>
      <c r="E12" s="16">
        <f t="shared" si="3"/>
        <v>2500000</v>
      </c>
      <c r="F12" s="15">
        <f t="shared" si="4"/>
        <v>13889</v>
      </c>
      <c r="G12" s="10">
        <f t="shared" si="5"/>
        <v>12626</v>
      </c>
      <c r="H12" s="10">
        <f t="shared" si="6"/>
        <v>10522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180</v>
      </c>
      <c r="R12" s="2">
        <v>2500000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200</v>
      </c>
      <c r="C13" s="4">
        <f t="shared" si="9"/>
        <v>220.00000000000003</v>
      </c>
      <c r="D13" s="4">
        <f t="shared" si="2"/>
        <v>264</v>
      </c>
      <c r="E13" s="16">
        <f t="shared" si="3"/>
        <v>2400000</v>
      </c>
      <c r="F13" s="10">
        <f t="shared" si="4"/>
        <v>12000</v>
      </c>
      <c r="G13" s="10">
        <f t="shared" si="5"/>
        <v>10909</v>
      </c>
      <c r="H13" s="10">
        <f t="shared" si="6"/>
        <v>9091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200</v>
      </c>
      <c r="R13" s="2">
        <v>2400000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250</v>
      </c>
      <c r="C14" s="4">
        <f t="shared" si="9"/>
        <v>275</v>
      </c>
      <c r="D14" s="4">
        <f t="shared" ref="D14:D15" si="13">C14*1.2</f>
        <v>330</v>
      </c>
      <c r="E14" s="16">
        <f t="shared" ref="E14:E15" si="14">R14</f>
        <v>3500000</v>
      </c>
      <c r="F14" s="15">
        <f t="shared" ref="F14:F15" si="15">ROUND((E14/B14),0)</f>
        <v>14000</v>
      </c>
      <c r="G14" s="10">
        <f t="shared" ref="G14:G15" si="16">ROUND((E14/C14),0)</f>
        <v>12727</v>
      </c>
      <c r="H14" s="10">
        <f t="shared" ref="H14:H15" si="17">ROUND((E14/D14),0)</f>
        <v>10606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v>250</v>
      </c>
      <c r="R14" s="2">
        <v>3500000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142</v>
      </c>
      <c r="C15" s="4">
        <f t="shared" si="9"/>
        <v>156.20000000000002</v>
      </c>
      <c r="D15" s="4">
        <f t="shared" si="13"/>
        <v>187.44000000000003</v>
      </c>
      <c r="E15" s="16">
        <f t="shared" si="14"/>
        <v>2800000</v>
      </c>
      <c r="F15" s="15">
        <f t="shared" si="15"/>
        <v>19718</v>
      </c>
      <c r="G15" s="10">
        <f t="shared" si="16"/>
        <v>17926</v>
      </c>
      <c r="H15" s="10">
        <f t="shared" si="17"/>
        <v>14938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v>142</v>
      </c>
      <c r="R15" s="2">
        <v>2800000</v>
      </c>
      <c r="S15" s="8"/>
      <c r="T15" s="8"/>
    </row>
    <row r="16" spans="1:20" x14ac:dyDescent="0.25">
      <c r="C16" s="4">
        <f t="shared" si="9"/>
        <v>0</v>
      </c>
      <c r="E16" s="8"/>
      <c r="F16" s="8"/>
      <c r="G16" s="8"/>
      <c r="H16" s="8"/>
      <c r="I16" s="8"/>
    </row>
    <row r="17" spans="3:24" x14ac:dyDescent="0.25">
      <c r="C17" s="4">
        <f t="shared" si="9"/>
        <v>0</v>
      </c>
      <c r="G17" t="s">
        <v>13</v>
      </c>
    </row>
    <row r="18" spans="3:24" x14ac:dyDescent="0.25">
      <c r="C18" s="4">
        <f t="shared" si="9"/>
        <v>0</v>
      </c>
      <c r="G18" t="s">
        <v>14</v>
      </c>
      <c r="H18">
        <v>155</v>
      </c>
    </row>
    <row r="19" spans="3:24" x14ac:dyDescent="0.25">
      <c r="C19" s="4">
        <f t="shared" si="9"/>
        <v>0</v>
      </c>
      <c r="G19" t="s">
        <v>16</v>
      </c>
      <c r="H19">
        <v>14200</v>
      </c>
    </row>
    <row r="20" spans="3:24" x14ac:dyDescent="0.25">
      <c r="C20" s="4">
        <f t="shared" si="9"/>
        <v>0</v>
      </c>
      <c r="G20" t="s">
        <v>17</v>
      </c>
      <c r="H20">
        <f>H19*H18</f>
        <v>2201000</v>
      </c>
    </row>
    <row r="21" spans="3:24" x14ac:dyDescent="0.25">
      <c r="C21" s="4">
        <f t="shared" si="9"/>
        <v>0</v>
      </c>
      <c r="P21" t="s">
        <v>18</v>
      </c>
      <c r="Q21">
        <v>272</v>
      </c>
    </row>
    <row r="22" spans="3:24" x14ac:dyDescent="0.25">
      <c r="G22" s="6" t="s">
        <v>15</v>
      </c>
      <c r="H22" s="6"/>
      <c r="Q22">
        <v>2500000</v>
      </c>
      <c r="R22">
        <f>Q22/Q21</f>
        <v>9191.176470588236</v>
      </c>
    </row>
    <row r="24" spans="3:24" x14ac:dyDescent="0.25">
      <c r="G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G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7320-6E8B-4904-9BA3-FCECA5E780F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2023-10-31T10:05:05Z</dcterms:modified>
</cp:coreProperties>
</file>