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NB_PLP BKC_Sunita Shantilal Kotak\"/>
    </mc:Choice>
  </mc:AlternateContent>
  <xr:revisionPtr revIDLastSave="0" documentId="13_ncr:1_{FA1C6AEE-24BD-4FED-85A6-9E445C84A379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G33" i="4" s="1"/>
  <c r="H29" i="4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H12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<sst xmlns="http://schemas.openxmlformats.org/spreadsheetml/2006/main" count="132" uniqueCount="91">
  <si>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</si>
  <si>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</si>
  <si>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</si>
  <si>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</si>
  <si>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</si>
  <si>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</si>
  <si>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</si>
  <si>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</si>
  <si>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</si>
  <si>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</si>
  <si>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</si>
  <si>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</si>
  <si>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</si>
  <si>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</si>
  <si>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</si>
  <si>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</si>
  <si>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</si>
  <si>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</si>
  <si>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</si>
  <si>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</si>
  <si>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</si>
  <si>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</si>
  <si>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</si>
  <si>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</si>
  <si>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</si>
  <si>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</si>
  <si>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</si>
  <si>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</si>
  <si>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</si>
  <si>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</si>
  <si>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</si>
  <si>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</si>
  <si>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</si>
  <si>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</si>
  <si>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</si>
  <si>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</si>
  <si>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</si>
  <si>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</si>
  <si>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</si>
  <si>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</si>
  <si>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</si>
  <si>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</si>
  <si>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</si>
  <si>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</si>
  <si>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</si>
  <si>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</si>
  <si>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</si>
  <si>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</si>
  <si>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</si>
  <si>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</si>
  <si>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</si>
  <si>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</si>
  <si>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</si>
  <si>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</si>
  <si>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</si>
  <si>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</si>
  <si>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</si>
  <si>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</si>
  <si>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</si>
  <si>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</si>
  <si>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</si>
  <si>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</si>
  <si>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</si>
  <si>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</si>
  <si>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</si>
  <si>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</si>
  <si>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</si>
  <si>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</si>
  <si>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</si>
  <si>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</si>
  <si>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</si>
  <si>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</si>
  <si>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</si>
  <si>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</si>
  <si>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</si>
  <si>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</si>
  <si>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</si>
  <si>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</si>
  <si>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</si>
  <si>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</si>
  <si>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</si>
  <si>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</si>
  <si>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</si>
  <si>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</si>
  <si>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16.10.2023</t>
  </si>
  <si>
    <t>IGR-24.02.23</t>
  </si>
  <si>
    <t>IGR-23.01.23</t>
  </si>
  <si>
    <t>IGR-04.01.23</t>
  </si>
  <si>
    <t>IGR-01.02.23</t>
  </si>
  <si>
    <t>IGR-15.09.23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</si>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</sst>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430387</xdr:colOff>
      <xdr:row>47</xdr:row>
      <xdr:rowOff>115528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06EA22-9C4B-6921-3F48-F01B8DBCB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22387" cy="88023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32ADEE-23AA-5FCB-8B18-C0052D77E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9FCAE2-D15A-2980-58A7-234534241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382755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CDB1E4-115F-FA02-C43F-EE7F08FCA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74755" cy="88975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430387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E515BE-8B1E-1EE9-8621-A788F4A6D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22387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411589</xdr:colOff>
      <xdr:row>49</xdr:row>
      <xdr:rowOff>29809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5FABC8-4BB9-20FD-26EE-79C001E60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32389" cy="8840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373484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F9EB86-D096-507B-B614-C9E08A930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94284" cy="8830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506852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FC6C8C-A464-3FB8-DE5D-CF2D680D9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27652" cy="8707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4E720A-40A8-BF9B-A5E8-8AC8C281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00CD38-91DF-E747-90C0-BD0BBEBD0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2CA8A3-EBA3-C652-677A-9EABD2292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25" sqref="K2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7ED3A-7DE4-4119-AC28-8560B27276D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G27" sqref="G2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26000</v>
      </c>
      <c r="D3" s="24" t="s">
        <v>76</v>
      </c>
      <c r="E3" s="6" t="s">
        <v>90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23300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23300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26000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486</v>
      </c>
      <c r="D18" s="26"/>
      <c r="F18" s="19"/>
    </row>
    <row r="19" spans="1:6" x14ac:dyDescent="0.25">
      <c r="A19" s="16" t="s">
        <v>74</v>
      </c>
      <c r="B19" s="6"/>
      <c r="C19" s="32">
        <f>C18*C16</f>
        <v>12636000</v>
      </c>
      <c r="D19" s="33"/>
      <c r="E19" s="70"/>
      <c r="F19" s="34"/>
    </row>
    <row r="20" spans="1:6" x14ac:dyDescent="0.25">
      <c r="A20" s="16" t="s">
        <v>24</v>
      </c>
      <c r="C20" s="35">
        <f>C19*90%</f>
        <v>11372400</v>
      </c>
      <c r="D20" s="32"/>
      <c r="F20" s="19"/>
    </row>
    <row r="21" spans="1:6" x14ac:dyDescent="0.25">
      <c r="A21" s="16" t="s">
        <v>25</v>
      </c>
      <c r="C21" s="35">
        <f>C19*80%</f>
        <v>10108800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1312200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26325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G31" sqref="G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486</v>
      </c>
      <c r="C2" s="4">
        <f t="shared" ref="C2:C16" si="1">B2*1.2</f>
        <v>583.19999999999993</v>
      </c>
      <c r="D2" s="4">
        <f t="shared" ref="D2:D16" si="2">C2*1.2</f>
        <v>699.83999999999992</v>
      </c>
      <c r="E2" s="5">
        <f t="shared" ref="E2:E16" si="3">R2</f>
        <v>14600000</v>
      </c>
      <c r="F2" s="4">
        <f t="shared" ref="F2:F15" si="4">ROUND((E2/B2),0)</f>
        <v>30041</v>
      </c>
      <c r="G2" s="4">
        <f t="shared" ref="G2:G15" si="5">ROUND((E2/C2),0)</f>
        <v>25034</v>
      </c>
      <c r="H2" s="4">
        <f t="shared" ref="H2:H15" si="6">ROUND((E2/D2),0)</f>
        <v>20862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486</v>
      </c>
      <c r="R2" s="2">
        <v>14600000</v>
      </c>
      <c r="S2" s="2"/>
    </row>
    <row r="3" spans="1:19" x14ac:dyDescent="0.25">
      <c r="A3" s="4">
        <v>2</v>
      </c>
      <c r="B3" s="4">
        <f t="shared" si="0"/>
        <v>485</v>
      </c>
      <c r="C3" s="4">
        <f t="shared" si="1"/>
        <v>582</v>
      </c>
      <c r="D3" s="4">
        <f t="shared" si="2"/>
        <v>698.4</v>
      </c>
      <c r="E3" s="5">
        <f t="shared" si="3"/>
        <v>13700000</v>
      </c>
      <c r="F3" s="4">
        <f t="shared" si="4"/>
        <v>28247</v>
      </c>
      <c r="G3" s="4">
        <f t="shared" si="5"/>
        <v>23540</v>
      </c>
      <c r="H3" s="4">
        <f t="shared" si="6"/>
        <v>19616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485</v>
      </c>
      <c r="R3" s="2">
        <v>13700000</v>
      </c>
      <c r="S3" s="2"/>
    </row>
    <row r="4" spans="1:19" x14ac:dyDescent="0.25">
      <c r="A4" s="4">
        <v>3</v>
      </c>
      <c r="B4" s="4">
        <f t="shared" si="0"/>
        <v>474</v>
      </c>
      <c r="C4" s="4">
        <f t="shared" si="1"/>
        <v>568.79999999999995</v>
      </c>
      <c r="D4" s="4">
        <f t="shared" si="2"/>
        <v>682.56</v>
      </c>
      <c r="E4" s="5">
        <f t="shared" si="3"/>
        <v>13000000</v>
      </c>
      <c r="F4" s="4">
        <f t="shared" si="4"/>
        <v>27426</v>
      </c>
      <c r="G4" s="4">
        <f t="shared" si="5"/>
        <v>22855</v>
      </c>
      <c r="H4" s="4">
        <f t="shared" si="6"/>
        <v>19046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474</v>
      </c>
      <c r="R4" s="2">
        <v>13000000</v>
      </c>
      <c r="S4" s="2"/>
    </row>
    <row r="5" spans="1:19" x14ac:dyDescent="0.25">
      <c r="A5" s="4">
        <v>4</v>
      </c>
      <c r="B5" s="4">
        <f t="shared" si="0"/>
        <v>450</v>
      </c>
      <c r="C5" s="4">
        <f t="shared" si="1"/>
        <v>540</v>
      </c>
      <c r="D5" s="4">
        <f t="shared" si="2"/>
        <v>648</v>
      </c>
      <c r="E5" s="5">
        <f t="shared" si="3"/>
        <v>12000000</v>
      </c>
      <c r="F5" s="4">
        <f t="shared" si="4"/>
        <v>26667</v>
      </c>
      <c r="G5" s="4">
        <f t="shared" si="5"/>
        <v>22222</v>
      </c>
      <c r="H5" s="4">
        <f t="shared" si="6"/>
        <v>18519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450</v>
      </c>
      <c r="R5" s="2">
        <v>12000000</v>
      </c>
      <c r="S5" s="2"/>
    </row>
    <row r="6" spans="1:19" x14ac:dyDescent="0.25">
      <c r="A6" s="4">
        <v>5</v>
      </c>
      <c r="B6" s="4">
        <f t="shared" si="0"/>
        <v>472</v>
      </c>
      <c r="C6" s="4">
        <f t="shared" si="1"/>
        <v>566.4</v>
      </c>
      <c r="D6" s="4">
        <f t="shared" si="2"/>
        <v>679.68</v>
      </c>
      <c r="E6" s="5">
        <f t="shared" si="3"/>
        <v>14000000</v>
      </c>
      <c r="F6" s="4">
        <f t="shared" si="4"/>
        <v>29661</v>
      </c>
      <c r="G6" s="4">
        <f t="shared" si="5"/>
        <v>24718</v>
      </c>
      <c r="H6" s="4">
        <f t="shared" si="6"/>
        <v>20598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472</v>
      </c>
      <c r="R6" s="2">
        <v>14000000</v>
      </c>
      <c r="S6" s="2"/>
    </row>
    <row r="7" spans="1:19" x14ac:dyDescent="0.25">
      <c r="A7" s="4">
        <v>6</v>
      </c>
      <c r="B7" s="4">
        <f t="shared" si="0"/>
        <v>439</v>
      </c>
      <c r="C7" s="4">
        <f t="shared" si="1"/>
        <v>526.79999999999995</v>
      </c>
      <c r="D7" s="4">
        <f t="shared" si="2"/>
        <v>632.16</v>
      </c>
      <c r="E7" s="5">
        <f t="shared" si="3"/>
        <v>12500000</v>
      </c>
      <c r="F7" s="4">
        <f t="shared" si="4"/>
        <v>28474</v>
      </c>
      <c r="G7" s="4">
        <f t="shared" si="5"/>
        <v>23728</v>
      </c>
      <c r="H7" s="4">
        <f t="shared" si="6"/>
        <v>19773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439</v>
      </c>
      <c r="R7" s="2">
        <v>12500000</v>
      </c>
      <c r="S7" s="2"/>
    </row>
    <row r="8" spans="1:19" x14ac:dyDescent="0.25">
      <c r="A8" s="4">
        <v>7</v>
      </c>
      <c r="B8" s="4">
        <f t="shared" si="0"/>
        <v>618</v>
      </c>
      <c r="C8" s="4">
        <f t="shared" si="1"/>
        <v>741.6</v>
      </c>
      <c r="D8" s="4">
        <f t="shared" si="2"/>
        <v>889.92</v>
      </c>
      <c r="E8" s="5">
        <f t="shared" si="3"/>
        <v>14738286</v>
      </c>
      <c r="F8" s="78">
        <f t="shared" si="4"/>
        <v>23848</v>
      </c>
      <c r="G8" s="78">
        <f t="shared" si="5"/>
        <v>19874</v>
      </c>
      <c r="H8" s="78">
        <f t="shared" si="6"/>
        <v>16561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618</v>
      </c>
      <c r="R8" s="79">
        <v>14738286</v>
      </c>
      <c r="S8" s="79" t="s">
        <v>85</v>
      </c>
    </row>
    <row r="9" spans="1:19" x14ac:dyDescent="0.25">
      <c r="A9" s="4">
        <v>8</v>
      </c>
      <c r="B9" s="4">
        <f t="shared" si="0"/>
        <v>656</v>
      </c>
      <c r="C9" s="4">
        <f t="shared" si="1"/>
        <v>787.19999999999993</v>
      </c>
      <c r="D9" s="4">
        <f t="shared" si="2"/>
        <v>944.63999999999987</v>
      </c>
      <c r="E9" s="5">
        <f t="shared" si="3"/>
        <v>14519212</v>
      </c>
      <c r="F9" s="4">
        <f t="shared" si="4"/>
        <v>22133</v>
      </c>
      <c r="G9" s="4">
        <f t="shared" si="5"/>
        <v>18444</v>
      </c>
      <c r="H9" s="4">
        <f t="shared" si="6"/>
        <v>15370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656</v>
      </c>
      <c r="R9" s="2">
        <v>14519212</v>
      </c>
      <c r="S9" s="2" t="s">
        <v>86</v>
      </c>
    </row>
    <row r="10" spans="1:19" x14ac:dyDescent="0.25">
      <c r="A10" s="4">
        <v>9</v>
      </c>
      <c r="B10" s="4">
        <f t="shared" si="0"/>
        <v>873</v>
      </c>
      <c r="C10" s="4">
        <f t="shared" si="1"/>
        <v>1047.5999999999999</v>
      </c>
      <c r="D10" s="4">
        <f t="shared" si="2"/>
        <v>1257.1199999999999</v>
      </c>
      <c r="E10" s="5">
        <f t="shared" si="3"/>
        <v>19979299</v>
      </c>
      <c r="F10" s="4">
        <f t="shared" si="4"/>
        <v>22886</v>
      </c>
      <c r="G10" s="4">
        <f t="shared" si="5"/>
        <v>19071</v>
      </c>
      <c r="H10" s="4">
        <f t="shared" si="6"/>
        <v>15893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873</v>
      </c>
      <c r="R10" s="2">
        <v>19979299</v>
      </c>
      <c r="S10" s="2" t="s">
        <v>87</v>
      </c>
    </row>
    <row r="11" spans="1:19" x14ac:dyDescent="0.25">
      <c r="A11" s="4">
        <v>10</v>
      </c>
      <c r="B11" s="4">
        <f t="shared" si="0"/>
        <v>618</v>
      </c>
      <c r="C11" s="4">
        <f t="shared" si="1"/>
        <v>741.6</v>
      </c>
      <c r="D11" s="4">
        <f t="shared" si="2"/>
        <v>889.92</v>
      </c>
      <c r="E11" s="5">
        <f t="shared" si="3"/>
        <v>14940775</v>
      </c>
      <c r="F11" s="78">
        <f t="shared" si="4"/>
        <v>24176</v>
      </c>
      <c r="G11" s="78">
        <f t="shared" si="5"/>
        <v>20147</v>
      </c>
      <c r="H11" s="78">
        <f t="shared" si="6"/>
        <v>16789</v>
      </c>
      <c r="I11" s="78">
        <f t="shared" si="7"/>
        <v>0</v>
      </c>
      <c r="J11" s="78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v>618</v>
      </c>
      <c r="R11" s="79">
        <v>14940775</v>
      </c>
      <c r="S11" s="79" t="s">
        <v>88</v>
      </c>
    </row>
    <row r="12" spans="1:19" x14ac:dyDescent="0.25">
      <c r="A12" s="4">
        <v>11</v>
      </c>
      <c r="B12" s="4">
        <f t="shared" si="0"/>
        <v>437</v>
      </c>
      <c r="C12" s="4">
        <f t="shared" si="1"/>
        <v>524.4</v>
      </c>
      <c r="D12" s="4">
        <f t="shared" si="2"/>
        <v>629.28</v>
      </c>
      <c r="E12" s="5">
        <f t="shared" si="3"/>
        <v>9499313</v>
      </c>
      <c r="F12" s="4">
        <f t="shared" si="4"/>
        <v>21738</v>
      </c>
      <c r="G12" s="4">
        <f t="shared" si="5"/>
        <v>18115</v>
      </c>
      <c r="H12" s="4">
        <f t="shared" si="6"/>
        <v>15096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v>437</v>
      </c>
      <c r="R12" s="2">
        <v>9499313</v>
      </c>
      <c r="S12" s="2" t="s">
        <v>89</v>
      </c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ref="Q11:Q15" si="11">P13/1.2</f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 t="s">
        <v>84</v>
      </c>
      <c r="F28" s="57" t="s">
        <v>71</v>
      </c>
      <c r="G28" s="57">
        <v>486</v>
      </c>
    </row>
    <row r="29" spans="1:19" s="10" customFormat="1" x14ac:dyDescent="0.25">
      <c r="C29" s="72" t="s">
        <v>1</v>
      </c>
      <c r="D29" s="72">
        <v>11320947</v>
      </c>
      <c r="F29" s="57" t="s">
        <v>72</v>
      </c>
      <c r="G29" s="57">
        <v>535</v>
      </c>
      <c r="H29" s="10">
        <f>G29/G28</f>
        <v>1.1008230452674896</v>
      </c>
    </row>
    <row r="30" spans="1:19" s="10" customFormat="1" x14ac:dyDescent="0.25">
      <c r="F30" s="57" t="s">
        <v>73</v>
      </c>
      <c r="G30" s="57">
        <v>26000</v>
      </c>
    </row>
    <row r="31" spans="1:19" s="10" customFormat="1" x14ac:dyDescent="0.25">
      <c r="C31" s="75"/>
      <c r="D31" s="75"/>
      <c r="F31" s="75" t="s">
        <v>74</v>
      </c>
      <c r="G31" s="75">
        <f>G28*G30</f>
        <v>12636000</v>
      </c>
      <c r="H31" s="10">
        <f>G31/D29</f>
        <v>1.1161610420047015</v>
      </c>
    </row>
    <row r="32" spans="1:19" s="10" customFormat="1" x14ac:dyDescent="0.25">
      <c r="C32" s="75"/>
      <c r="D32" s="75"/>
      <c r="F32" s="75" t="s">
        <v>24</v>
      </c>
      <c r="G32" s="75">
        <f>G31*90%</f>
        <v>11372400</v>
      </c>
    </row>
    <row r="33" spans="3:7" s="10" customFormat="1" x14ac:dyDescent="0.25">
      <c r="C33" s="75"/>
      <c r="D33" s="75"/>
      <c r="F33" s="75" t="s">
        <v>25</v>
      </c>
      <c r="G33" s="75">
        <f>G31*80%</f>
        <v>10108800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2023-10-28T07:16:13Z</dcterms:modified>
</cp:coreProperties>
</file>