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1" i="1"/>
  <c r="C2" i="1"/>
  <c r="E11" i="1"/>
  <c r="P19" i="1"/>
  <c r="P18" i="1"/>
  <c r="P17" i="1"/>
  <c r="P20" i="1"/>
  <c r="Q17" i="1"/>
  <c r="P21" i="1"/>
  <c r="C15" i="1"/>
  <c r="B15" i="1"/>
  <c r="B13" i="1"/>
  <c r="B12" i="1"/>
  <c r="C9" i="1"/>
  <c r="P8" i="1"/>
  <c r="P9" i="1" s="1"/>
  <c r="P6" i="1"/>
  <c r="P4" i="1"/>
  <c r="P3" i="1"/>
  <c r="P12" i="1" s="1"/>
  <c r="P10" i="1" l="1"/>
  <c r="P11" i="1" s="1"/>
  <c r="P13" i="1" s="1"/>
  <c r="P16" i="1" s="1"/>
  <c r="L3" i="1" l="1"/>
  <c r="J3" i="1"/>
  <c r="H3" i="1"/>
  <c r="D25" i="1"/>
  <c r="C18" i="1"/>
  <c r="C19" i="1"/>
  <c r="C20" i="1"/>
  <c r="C22" i="1" s="1"/>
  <c r="C21" i="1"/>
  <c r="C24" i="1"/>
  <c r="C17" i="1"/>
  <c r="C3" i="1"/>
</calcChain>
</file>

<file path=xl/sharedStrings.xml><?xml version="1.0" encoding="utf-8"?>
<sst xmlns="http://schemas.openxmlformats.org/spreadsheetml/2006/main" count="23" uniqueCount="22">
  <si>
    <t>BU</t>
  </si>
  <si>
    <t>Terrace</t>
  </si>
  <si>
    <t>RR</t>
  </si>
  <si>
    <t>Land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</si>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</sst>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6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  <xf numFmtId="43" fontId="0" fillId="0" borderId="0" xfId="1" applyFont="1"/>
    <xf numFmtId="166" fontId="0" fillId="0" borderId="0" xfId="1" applyNumberFormat="1" applyFont="1"/>
    <xf numFmtId="0" fontId="0" fillId="3" borderId="0" xfId="0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P16" sqref="P16"/>
    </sheetView>
  </sheetViews>
  <sheetFormatPr defaultRowHeight="15" x14ac:dyDescent="0.25"/>
  <cols>
    <col min="2" max="2" width="10" bestFit="1" customWidth="1"/>
    <col min="3" max="3" width="9.28515625" bestFit="1" customWidth="1"/>
    <col min="5" max="5" width="12.5703125" bestFit="1" customWidth="1"/>
    <col min="15" max="15" width="19.5703125" bestFit="1" customWidth="1"/>
    <col min="16" max="16" width="12.140625" bestFit="1" customWidth="1"/>
    <col min="17" max="17" width="12.5703125" bestFit="1" customWidth="1"/>
  </cols>
  <sheetData>
    <row r="1" spans="1:16" ht="16.5" x14ac:dyDescent="0.3">
      <c r="A1" t="s">
        <v>0</v>
      </c>
      <c r="B1">
        <v>67.099999999999994</v>
      </c>
      <c r="C1">
        <f>B1*10.764</f>
        <v>722.26439999999991</v>
      </c>
      <c r="D1">
        <v>722</v>
      </c>
      <c r="H1">
        <v>2023</v>
      </c>
      <c r="J1" s="16">
        <v>2450000</v>
      </c>
      <c r="L1">
        <v>770</v>
      </c>
      <c r="O1" s="1" t="s">
        <v>4</v>
      </c>
      <c r="P1" s="2">
        <v>4300</v>
      </c>
    </row>
    <row r="2" spans="1:16" ht="82.5" x14ac:dyDescent="0.3">
      <c r="A2" t="s">
        <v>1</v>
      </c>
      <c r="B2">
        <v>4.5</v>
      </c>
      <c r="C2">
        <f>B2*10.764</f>
        <v>48.437999999999995</v>
      </c>
      <c r="D2">
        <v>48</v>
      </c>
      <c r="H2">
        <v>2002</v>
      </c>
      <c r="J2">
        <v>770</v>
      </c>
      <c r="L2">
        <v>3500</v>
      </c>
      <c r="O2" s="3" t="s">
        <v>5</v>
      </c>
      <c r="P2" s="2">
        <v>2000</v>
      </c>
    </row>
    <row r="3" spans="1:16" ht="16.5" x14ac:dyDescent="0.3">
      <c r="C3">
        <f>SUM(C1:C2)</f>
        <v>770.7023999999999</v>
      </c>
      <c r="D3">
        <f>SUM(D1:D2)</f>
        <v>770</v>
      </c>
      <c r="H3">
        <f>H1-H2</f>
        <v>21</v>
      </c>
      <c r="J3">
        <f>J1/J2</f>
        <v>3181.818181818182</v>
      </c>
      <c r="L3">
        <f>L2*L1</f>
        <v>2695000</v>
      </c>
      <c r="O3" s="1" t="s">
        <v>6</v>
      </c>
      <c r="P3" s="2">
        <f>P1-P2</f>
        <v>2300</v>
      </c>
    </row>
    <row r="4" spans="1:16" ht="16.5" x14ac:dyDescent="0.3">
      <c r="O4" s="1" t="s">
        <v>7</v>
      </c>
      <c r="P4" s="2">
        <f>P2*1</f>
        <v>2000</v>
      </c>
    </row>
    <row r="5" spans="1:16" ht="16.5" x14ac:dyDescent="0.3">
      <c r="O5" s="1" t="s">
        <v>8</v>
      </c>
      <c r="P5" s="4">
        <v>21</v>
      </c>
    </row>
    <row r="6" spans="1:16" ht="16.5" x14ac:dyDescent="0.3">
      <c r="O6" s="1" t="s">
        <v>9</v>
      </c>
      <c r="P6" s="4">
        <f>P7-P5</f>
        <v>39</v>
      </c>
    </row>
    <row r="7" spans="1:16" ht="16.5" x14ac:dyDescent="0.3">
      <c r="O7" s="1" t="s">
        <v>10</v>
      </c>
      <c r="P7" s="4">
        <v>60</v>
      </c>
    </row>
    <row r="8" spans="1:16" ht="49.5" x14ac:dyDescent="0.3">
      <c r="O8" s="3" t="s">
        <v>11</v>
      </c>
      <c r="P8" s="4">
        <f>90*P5/P7</f>
        <v>31.5</v>
      </c>
    </row>
    <row r="9" spans="1:16" ht="16.5" x14ac:dyDescent="0.3">
      <c r="A9" t="s">
        <v>2</v>
      </c>
      <c r="B9" s="14">
        <v>32500</v>
      </c>
      <c r="C9" s="15">
        <f>B9/10.764</f>
        <v>3019.3236714975847</v>
      </c>
      <c r="E9" s="14">
        <v>770</v>
      </c>
      <c r="O9" s="1"/>
      <c r="P9" s="5">
        <f>P8%</f>
        <v>0.315</v>
      </c>
    </row>
    <row r="10" spans="1:16" ht="16.5" x14ac:dyDescent="0.3">
      <c r="A10" t="s">
        <v>3</v>
      </c>
      <c r="B10" s="14">
        <v>10450</v>
      </c>
      <c r="C10" s="15"/>
      <c r="E10" s="14">
        <v>2610</v>
      </c>
      <c r="O10" s="1" t="s">
        <v>12</v>
      </c>
      <c r="P10" s="2">
        <f>P4*P9</f>
        <v>630</v>
      </c>
    </row>
    <row r="11" spans="1:16" ht="16.5" x14ac:dyDescent="0.3">
      <c r="B11" s="14"/>
      <c r="C11" s="15"/>
      <c r="E11" s="14">
        <f>E10*E9</f>
        <v>2009700</v>
      </c>
      <c r="O11" s="1" t="s">
        <v>13</v>
      </c>
      <c r="P11" s="2">
        <f>P4-P10</f>
        <v>1370</v>
      </c>
    </row>
    <row r="12" spans="1:16" ht="16.5" x14ac:dyDescent="0.3">
      <c r="B12" s="14">
        <f>B9-B10</f>
        <v>22050</v>
      </c>
      <c r="C12" s="15"/>
      <c r="O12" s="1" t="s">
        <v>6</v>
      </c>
      <c r="P12" s="2">
        <f>P3</f>
        <v>2300</v>
      </c>
    </row>
    <row r="13" spans="1:16" ht="16.5" x14ac:dyDescent="0.3">
      <c r="B13" s="14">
        <f>B12*80%</f>
        <v>17640</v>
      </c>
      <c r="C13" s="15"/>
      <c r="O13" s="1" t="s">
        <v>14</v>
      </c>
      <c r="P13" s="2">
        <f>P12+P11</f>
        <v>3670</v>
      </c>
    </row>
    <row r="14" spans="1:16" ht="16.5" x14ac:dyDescent="0.3">
      <c r="B14" s="14"/>
      <c r="C14" s="15"/>
      <c r="O14" s="1"/>
      <c r="P14" s="4"/>
    </row>
    <row r="15" spans="1:16" ht="16.5" x14ac:dyDescent="0.3">
      <c r="B15" s="14">
        <f>B13+B10</f>
        <v>28090</v>
      </c>
      <c r="C15" s="15">
        <f>B15/10.764</f>
        <v>2609.6246748420663</v>
      </c>
      <c r="O15" s="6" t="s">
        <v>15</v>
      </c>
      <c r="P15" s="7">
        <v>770</v>
      </c>
    </row>
    <row r="16" spans="1:16" ht="16.5" x14ac:dyDescent="0.3">
      <c r="O16" s="6" t="s">
        <v>16</v>
      </c>
      <c r="P16" s="8">
        <f>P13*P15</f>
        <v>2825900</v>
      </c>
    </row>
    <row r="17" spans="1:17" ht="16.5" x14ac:dyDescent="0.3">
      <c r="A17">
        <v>9.1</v>
      </c>
      <c r="B17">
        <v>14.1</v>
      </c>
      <c r="C17">
        <f>B17*A17</f>
        <v>128.31</v>
      </c>
      <c r="O17" s="9" t="s">
        <v>17</v>
      </c>
      <c r="P17" s="10">
        <f>P16*90%</f>
        <v>2543310</v>
      </c>
      <c r="Q17" s="17">
        <f>P17*95%</f>
        <v>2416144.5</v>
      </c>
    </row>
    <row r="18" spans="1:17" ht="16.5" x14ac:dyDescent="0.3">
      <c r="A18">
        <v>12.11</v>
      </c>
      <c r="B18">
        <v>10.1</v>
      </c>
      <c r="C18">
        <f t="shared" ref="C18:C24" si="0">B18*A18</f>
        <v>122.31099999999999</v>
      </c>
      <c r="O18" s="9" t="s">
        <v>18</v>
      </c>
      <c r="P18" s="10">
        <f>P16*80%</f>
        <v>2260720</v>
      </c>
    </row>
    <row r="19" spans="1:17" ht="16.5" x14ac:dyDescent="0.3">
      <c r="A19">
        <v>10.8</v>
      </c>
      <c r="B19">
        <v>10.3</v>
      </c>
      <c r="C19">
        <f t="shared" si="0"/>
        <v>111.24000000000001</v>
      </c>
      <c r="O19" s="9" t="s">
        <v>19</v>
      </c>
      <c r="P19" s="10">
        <f>P15*P2</f>
        <v>1540000</v>
      </c>
    </row>
    <row r="20" spans="1:17" ht="16.5" x14ac:dyDescent="0.3">
      <c r="A20">
        <v>9.6999999999999993</v>
      </c>
      <c r="B20">
        <v>12.1</v>
      </c>
      <c r="C20">
        <f t="shared" si="0"/>
        <v>117.36999999999999</v>
      </c>
      <c r="O20" s="11" t="s">
        <v>20</v>
      </c>
      <c r="P20" s="10">
        <f>P16*0.025/12</f>
        <v>5887.291666666667</v>
      </c>
    </row>
    <row r="21" spans="1:17" ht="16.5" x14ac:dyDescent="0.3">
      <c r="A21">
        <v>9.6</v>
      </c>
      <c r="B21">
        <v>6.8</v>
      </c>
      <c r="C21">
        <f t="shared" si="0"/>
        <v>65.28</v>
      </c>
      <c r="O21" s="12" t="s">
        <v>21</v>
      </c>
      <c r="P21" s="13">
        <f>770*2610</f>
        <v>2009700</v>
      </c>
    </row>
    <row r="22" spans="1:17" x14ac:dyDescent="0.25">
      <c r="C22">
        <f>SUM(C17:C21)</f>
        <v>544.51099999999997</v>
      </c>
      <c r="D22">
        <v>545</v>
      </c>
    </row>
    <row r="24" spans="1:17" x14ac:dyDescent="0.25">
      <c r="A24">
        <v>3.6</v>
      </c>
      <c r="B24">
        <v>9.1</v>
      </c>
      <c r="C24">
        <f t="shared" si="0"/>
        <v>32.76</v>
      </c>
      <c r="D24">
        <v>33</v>
      </c>
    </row>
    <row r="25" spans="1:17" x14ac:dyDescent="0.25">
      <c r="D25">
        <f>SUM(D22:D24)</f>
        <v>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2023-10-27T09:48:01Z</dcterms:modified>
</cp:coreProperties>
</file>