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SPL PBB Fort_Vimalchandra Prakash Jain\"/>
    </mc:Choice>
  </mc:AlternateContent>
  <xr:revisionPtr revIDLastSave="0" documentId="13_ncr:1_{7D8991D1-6783-418C-BF38-E674E8C82D76}" xr6:coauthVersionLast="47" xr6:coauthVersionMax="47" xr10:uidLastSave="{00000000-0000-0000-0000-000000000000}"/>
  <bookViews>
    <workbookView xWindow="-120" yWindow="-120" windowWidth="29040" windowHeight="15720" tabRatio="932" activeTab="5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4" l="1"/>
  <c r="C5" i="25"/>
  <c r="C4" i="25"/>
  <c r="C3" i="25"/>
  <c r="Q2" i="4"/>
  <c r="B2" i="4" s="1"/>
  <c r="C2" i="4" s="1"/>
  <c r="P3" i="4"/>
  <c r="B3" i="4" s="1"/>
  <c r="C3" i="4" s="1"/>
  <c r="D3" i="4" s="1"/>
  <c r="P4" i="4"/>
  <c r="Q4" i="4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C20" i="25"/>
  <c r="C16" i="25"/>
  <c r="C17" i="25" s="1"/>
  <c r="G31" i="4" l="1"/>
  <c r="G33" i="4" s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C7" i="25"/>
  <c r="E5" i="25"/>
  <c r="E17" i="25"/>
  <c r="C19" i="25"/>
  <c r="C21" i="25" s="1"/>
  <c r="E21" i="25" s="1"/>
  <c r="C9" i="25" l="1"/>
  <c r="E9" i="25" s="1"/>
  <c r="G32" i="4"/>
  <c r="H31" i="4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<sst xmlns="http://schemas.openxmlformats.org/spreadsheetml/2006/main" count="127" uniqueCount="85">
  <si>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</si>
  <si>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</si>
  <si>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</si>
  <si>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</si>
  <si>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</si>
  <si>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</si>
  <si>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</si>
  <si>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</si>
  <si>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</si>
  <si>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</si>
  <si>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</si>
  <si>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</si>
  <si>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</si>
  <si>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</si>
  <si>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</si>
  <si>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</si>
  <si>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</si>
  <si>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</si>
  <si>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</si>
  <si>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</si>
  <si>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</si>
  <si>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</si>
  <si>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</si>
  <si>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</si>
  <si>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</si>
  <si>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</si>
  <si>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</si>
  <si>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</si>
  <si>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</si>
  <si>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</si>
  <si>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</si>
  <si>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</si>
  <si>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</si>
  <si>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</si>
  <si>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</si>
  <si>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</si>
  <si>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</si>
  <si>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</si>
  <si>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</si>
  <si>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</si>
  <si>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</si>
  <si>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</si>
  <si>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</si>
  <si>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</si>
  <si>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</si>
  <si>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</si>
  <si>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</si>
  <si>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</si>
  <si>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</si>
  <si>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</si>
  <si>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</si>
  <si>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</si>
  <si>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</si>
  <si>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</si>
  <si>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</si>
  <si>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</si>
  <si>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</si>
  <si>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</si>
  <si>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</si>
  <si>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</si>
  <si>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</si>
  <si>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</si>
  <si>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</si>
  <si>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</si>
  <si>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</si>
  <si>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</si>
  <si>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</si>
  <si>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</si>
  <si>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</si>
  <si>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</si>
  <si>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</si>
  <si>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</si>
  <si>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</si>
  <si>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</si>
  <si>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</si>
  <si>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</si>
  <si>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</si>
  <si>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</si>
  <si>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</si>
  <si>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</si>
  <si>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</si>
  <si>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</si>
  <si>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</si>
  <si>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</si>
  <si>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MOU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</si>
</sst>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211536</xdr:colOff>
      <xdr:row>47</xdr:row>
      <xdr:rowOff>134581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BA4C1A-E915-1EE9-DADF-4721E7985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32336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383265</xdr:colOff>
      <xdr:row>47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050CE1-A8A2-2CA0-42F7-DECCE6F68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32865" cy="8954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G20" sqref="G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23100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20400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20400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23100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520</v>
      </c>
      <c r="D18" s="26"/>
      <c r="F18" s="19"/>
    </row>
    <row r="19" spans="1:6" x14ac:dyDescent="0.25">
      <c r="A19" s="16" t="s">
        <v>74</v>
      </c>
      <c r="B19" s="6"/>
      <c r="C19" s="32">
        <f>C18*C16</f>
        <v>12012000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10810800</v>
      </c>
      <c r="D20" s="32"/>
      <c r="F20" s="19"/>
    </row>
    <row r="21" spans="1:6" x14ac:dyDescent="0.25">
      <c r="A21" s="16" t="s">
        <v>25</v>
      </c>
      <c r="C21" s="35">
        <f>C19*80%</f>
        <v>9609600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1404000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25025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5" sqref="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666.66666666666674</v>
      </c>
      <c r="C2" s="4">
        <f t="shared" ref="C2:C16" si="1">B2*1.2</f>
        <v>800.00000000000011</v>
      </c>
      <c r="D2" s="4">
        <f t="shared" ref="D2:D16" si="2">C2*1.2</f>
        <v>960.00000000000011</v>
      </c>
      <c r="E2" s="5">
        <f t="shared" ref="E2:E16" si="3">R2</f>
        <v>16000000</v>
      </c>
      <c r="F2" s="4">
        <f t="shared" ref="F2:F15" si="4">ROUND((E2/B2),0)</f>
        <v>24000</v>
      </c>
      <c r="G2" s="4">
        <f t="shared" ref="G2:G15" si="5">ROUND((E2/C2),0)</f>
        <v>20000</v>
      </c>
      <c r="H2" s="4">
        <f t="shared" ref="H2:H15" si="6">ROUND((E2/D2),0)</f>
        <v>16667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800</v>
      </c>
      <c r="Q2">
        <f t="shared" ref="Q2:Q10" si="9">P2/1.2</f>
        <v>666.66666666666674</v>
      </c>
      <c r="R2" s="2">
        <v>16000000</v>
      </c>
      <c r="S2" s="2"/>
    </row>
    <row r="3" spans="1:19" x14ac:dyDescent="0.25">
      <c r="A3" s="4">
        <v>2</v>
      </c>
      <c r="B3" s="4">
        <f t="shared" si="0"/>
        <v>600</v>
      </c>
      <c r="C3" s="4">
        <f t="shared" si="1"/>
        <v>720</v>
      </c>
      <c r="D3" s="4">
        <f t="shared" si="2"/>
        <v>864</v>
      </c>
      <c r="E3" s="5">
        <f t="shared" si="3"/>
        <v>14500000</v>
      </c>
      <c r="F3" s="4">
        <f t="shared" si="4"/>
        <v>24167</v>
      </c>
      <c r="G3" s="4">
        <f t="shared" si="5"/>
        <v>20139</v>
      </c>
      <c r="H3" s="4">
        <f t="shared" si="6"/>
        <v>16782</v>
      </c>
      <c r="I3" s="4">
        <f t="shared" si="7"/>
        <v>0</v>
      </c>
      <c r="J3" s="4">
        <f t="shared" si="8"/>
        <v>0</v>
      </c>
      <c r="O3">
        <v>0</v>
      </c>
      <c r="P3">
        <f t="shared" ref="P2:P10" si="10">O3/1.2</f>
        <v>0</v>
      </c>
      <c r="Q3">
        <v>600</v>
      </c>
      <c r="R3" s="2">
        <v>14500000</v>
      </c>
      <c r="S3" s="2"/>
    </row>
    <row r="4" spans="1:19" x14ac:dyDescent="0.25">
      <c r="A4" s="4">
        <v>3</v>
      </c>
      <c r="B4" s="4">
        <f t="shared" si="0"/>
        <v>0</v>
      </c>
      <c r="C4" s="4">
        <f t="shared" si="1"/>
        <v>0</v>
      </c>
      <c r="D4" s="4">
        <f t="shared" si="2"/>
        <v>0</v>
      </c>
      <c r="E4" s="5">
        <f t="shared" si="3"/>
        <v>0</v>
      </c>
      <c r="F4" s="4" t="e">
        <f t="shared" si="4"/>
        <v>#DIV/0!</v>
      </c>
      <c r="G4" s="4" t="e">
        <f t="shared" si="5"/>
        <v>#DIV/0!</v>
      </c>
      <c r="H4" s="4" t="e">
        <f t="shared" si="6"/>
        <v>#DIV/0!</v>
      </c>
      <c r="I4" s="4">
        <f t="shared" si="7"/>
        <v>0</v>
      </c>
      <c r="J4" s="4">
        <f t="shared" si="8"/>
        <v>0</v>
      </c>
      <c r="O4">
        <v>0</v>
      </c>
      <c r="P4">
        <f t="shared" si="10"/>
        <v>0</v>
      </c>
      <c r="Q4">
        <f t="shared" si="9"/>
        <v>0</v>
      </c>
      <c r="R4" s="2">
        <v>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si="10"/>
        <v>0</v>
      </c>
      <c r="Q5">
        <f t="shared" si="9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10"/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71</v>
      </c>
      <c r="G27" s="57">
        <v>520</v>
      </c>
    </row>
    <row r="28" spans="1:19" s="10" customFormat="1" x14ac:dyDescent="0.25">
      <c r="C28" s="72" t="s">
        <v>84</v>
      </c>
      <c r="D28" s="72"/>
      <c r="F28" s="57" t="s">
        <v>83</v>
      </c>
      <c r="G28" s="57">
        <v>520</v>
      </c>
    </row>
    <row r="29" spans="1:19" s="10" customFormat="1" x14ac:dyDescent="0.25">
      <c r="C29" s="72" t="s">
        <v>1</v>
      </c>
      <c r="D29" s="72">
        <v>10600000</v>
      </c>
      <c r="F29" s="57" t="s">
        <v>72</v>
      </c>
      <c r="G29" s="57">
        <v>624</v>
      </c>
      <c r="H29" s="10">
        <f>G29/G28</f>
        <v>1.2</v>
      </c>
    </row>
    <row r="30" spans="1:19" s="10" customFormat="1" x14ac:dyDescent="0.25">
      <c r="F30" s="57" t="s">
        <v>73</v>
      </c>
      <c r="G30" s="57"/>
    </row>
    <row r="31" spans="1:19" s="10" customFormat="1" x14ac:dyDescent="0.25">
      <c r="C31" s="75"/>
      <c r="D31" s="75"/>
      <c r="F31" s="75" t="s">
        <v>74</v>
      </c>
      <c r="G31" s="75">
        <f>G29*G30</f>
        <v>0</v>
      </c>
      <c r="H31" s="10">
        <f>G31/D29</f>
        <v>0</v>
      </c>
    </row>
    <row r="32" spans="1:19" s="10" customFormat="1" x14ac:dyDescent="0.25">
      <c r="C32" s="75"/>
      <c r="D32" s="75"/>
      <c r="F32" s="75" t="s">
        <v>24</v>
      </c>
      <c r="G32" s="75">
        <f>G31*90%</f>
        <v>0</v>
      </c>
    </row>
    <row r="33" spans="3:7" s="10" customFormat="1" x14ac:dyDescent="0.25">
      <c r="C33" s="75"/>
      <c r="D33" s="75"/>
      <c r="F33" s="75" t="s">
        <v>25</v>
      </c>
      <c r="G33" s="75">
        <f>G31*80%</f>
        <v>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O17" sqref="O17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2023-10-27T08:40:50Z</dcterms:modified>
</cp:coreProperties>
</file>