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1E7E98B1-BBAF-4D92-9240-3684256826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0" i="1"/>
  <c r="G8" i="1"/>
  <c r="G7" i="1"/>
  <c r="G6" i="1"/>
  <c r="F5" i="1"/>
  <c r="G5" i="1"/>
  <c r="J4" i="1"/>
  <c r="B35" i="1" l="1"/>
  <c r="D40" i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<sst xmlns="http://schemas.openxmlformats.org/spreadsheetml/2006/main" count="30" uniqueCount="28">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</sst>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7" xfId="0" applyNumberFormat="1" applyBorder="1"/>
    <xf numFmtId="0" fontId="0" fillId="0" borderId="7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7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2" fillId="0" borderId="0" xfId="0" applyNumberFormat="1" applyFont="1" applyBorder="1"/>
    <xf numFmtId="0" fontId="6" fillId="0" borderId="0" xfId="0" applyFont="1" applyBorder="1"/>
    <xf numFmtId="0" fontId="0" fillId="0" borderId="0" xfId="0" applyBorder="1"/>
    <xf numFmtId="0" fontId="3" fillId="0" borderId="0" xfId="0" applyFont="1" applyBorder="1"/>
    <xf numFmtId="0" fontId="2" fillId="0" borderId="0" xfId="0" applyFont="1" applyBorder="1"/>
    <xf numFmtId="43" fontId="5" fillId="0" borderId="0" xfId="0" applyNumberFormat="1" applyFont="1" applyBorder="1"/>
    <xf numFmtId="0" fontId="5" fillId="0" borderId="0" xfId="0" applyFont="1" applyBorder="1"/>
    <xf numFmtId="0" fontId="4" fillId="0" borderId="0" xfId="0" applyFont="1" applyBorder="1"/>
    <xf numFmtId="10" fontId="2" fillId="0" borderId="0" xfId="0" applyNumberFormat="1" applyFont="1" applyBorder="1"/>
    <xf numFmtId="43" fontId="6" fillId="0" borderId="0" xfId="0" applyNumberFormat="1" applyFont="1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363787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FB13B3-E3B5-E8B4-DF73-63FFEAD8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5387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EC2AB-77ED-1CDA-98D0-70FAFFFAC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363D1-424D-25EA-5F0A-4F08785D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9</xdr:col>
      <xdr:colOff>153134</xdr:colOff>
      <xdr:row>34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0AB4A-ABE4-6897-4349-8F8F1F3D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0"/>
          <a:ext cx="5258534" cy="6506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18000</v>
      </c>
      <c r="C3" s="38"/>
      <c r="D3" s="35"/>
      <c r="E3" s="10"/>
      <c r="F3" s="5">
        <v>1995</v>
      </c>
      <c r="G3" s="7">
        <v>2023</v>
      </c>
      <c r="H3" s="8">
        <f>G3-F3</f>
        <v>28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2800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15200</v>
      </c>
      <c r="C5" s="38"/>
      <c r="D5" s="35"/>
      <c r="E5" s="17"/>
      <c r="F5" s="16">
        <f>73.71*10.764</f>
        <v>793.4144399999999</v>
      </c>
      <c r="G5" s="7">
        <f>59.43*10.7645</f>
        <v>639.73423500000001</v>
      </c>
      <c r="H5" s="23"/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2800</v>
      </c>
      <c r="C6" s="38"/>
      <c r="D6" s="35"/>
      <c r="E6" s="35"/>
      <c r="F6" s="35"/>
      <c r="G6" s="21">
        <f>7.52*10.764</f>
        <v>80.945279999999997</v>
      </c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4"/>
      <c r="E7" s="51"/>
      <c r="F7" s="35"/>
      <c r="G7" s="21">
        <f>SUM(G5:G6)</f>
        <v>720.67951500000004</v>
      </c>
      <c r="H7" s="62"/>
      <c r="I7" s="63"/>
      <c r="J7" s="63"/>
      <c r="K7" s="64"/>
      <c r="L7" s="64"/>
      <c r="M7" s="65"/>
      <c r="N7" s="66"/>
      <c r="O7" s="6"/>
    </row>
    <row r="8" spans="1:15" ht="16.5" x14ac:dyDescent="0.3">
      <c r="A8" s="27" t="s">
        <v>5</v>
      </c>
      <c r="B8" s="29">
        <f>B9-B7</f>
        <v>60</v>
      </c>
      <c r="C8" s="29"/>
      <c r="D8" s="45"/>
      <c r="E8" s="52"/>
      <c r="F8" s="35"/>
      <c r="G8" s="22">
        <f>G7*1.1</f>
        <v>792.74746650000009</v>
      </c>
      <c r="H8" s="62"/>
      <c r="I8" s="63"/>
      <c r="J8" s="63"/>
      <c r="K8" s="64"/>
      <c r="L8" s="64"/>
      <c r="M8" s="65"/>
      <c r="N8" s="66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51"/>
      <c r="F9" s="53"/>
      <c r="G9" s="40"/>
      <c r="H9" s="67"/>
      <c r="I9" s="63"/>
      <c r="J9" s="63"/>
      <c r="K9" s="68"/>
      <c r="L9" s="68"/>
      <c r="M9" s="69"/>
      <c r="N9" s="66"/>
      <c r="O9" s="6"/>
    </row>
    <row r="10" spans="1:15" ht="33" x14ac:dyDescent="0.3">
      <c r="A10" s="28" t="s">
        <v>7</v>
      </c>
      <c r="B10" s="29">
        <f>90*B7/B9</f>
        <v>0</v>
      </c>
      <c r="C10" s="29"/>
      <c r="D10" s="44"/>
      <c r="E10" s="51"/>
      <c r="F10" s="35"/>
      <c r="G10" s="20"/>
      <c r="H10" s="67"/>
      <c r="I10" s="63"/>
      <c r="J10" s="63"/>
      <c r="K10" s="68"/>
      <c r="L10" s="68"/>
      <c r="M10" s="69"/>
      <c r="N10" s="66"/>
      <c r="O10" s="6"/>
    </row>
    <row r="11" spans="1:15" ht="16.5" x14ac:dyDescent="0.3">
      <c r="A11" s="27"/>
      <c r="B11" s="39">
        <f>B10%</f>
        <v>0</v>
      </c>
      <c r="C11" s="39"/>
      <c r="D11" s="46"/>
      <c r="E11" s="54"/>
      <c r="F11" s="35"/>
      <c r="G11" s="21"/>
      <c r="H11" s="67"/>
      <c r="I11" s="63"/>
      <c r="J11" s="63"/>
      <c r="K11" s="68"/>
      <c r="L11" s="68"/>
      <c r="M11" s="69"/>
      <c r="N11" s="70"/>
      <c r="O11" s="6"/>
    </row>
    <row r="12" spans="1:15" ht="16.5" x14ac:dyDescent="0.3">
      <c r="A12" s="27" t="s">
        <v>8</v>
      </c>
      <c r="B12" s="38">
        <f>B6*B11</f>
        <v>0</v>
      </c>
      <c r="C12" s="38"/>
      <c r="D12" s="47"/>
      <c r="E12" s="51"/>
      <c r="F12" s="35"/>
      <c r="G12" s="21"/>
      <c r="H12" s="67"/>
      <c r="I12" s="71"/>
      <c r="J12" s="63"/>
      <c r="K12" s="68"/>
      <c r="L12" s="68"/>
      <c r="M12" s="69"/>
      <c r="N12" s="8"/>
      <c r="O12" s="6"/>
    </row>
    <row r="13" spans="1:15" ht="16.5" x14ac:dyDescent="0.3">
      <c r="A13" s="27" t="s">
        <v>9</v>
      </c>
      <c r="B13" s="38">
        <f>B6-B12</f>
        <v>2800</v>
      </c>
      <c r="C13" s="38"/>
      <c r="D13" s="47"/>
      <c r="E13" s="1"/>
      <c r="F13" s="10"/>
      <c r="G13" s="22"/>
      <c r="H13" s="67"/>
      <c r="I13" s="63"/>
      <c r="J13" s="63"/>
      <c r="K13" s="68"/>
      <c r="L13" s="68"/>
      <c r="M13" s="69"/>
      <c r="N13" s="8"/>
      <c r="O13" s="6"/>
    </row>
    <row r="14" spans="1:15" ht="16.5" x14ac:dyDescent="0.3">
      <c r="A14" s="27" t="s">
        <v>2</v>
      </c>
      <c r="B14" s="38">
        <f>B5</f>
        <v>15200</v>
      </c>
      <c r="C14" s="38"/>
      <c r="D14" s="35"/>
      <c r="E14" s="10"/>
      <c r="F14" s="12"/>
      <c r="H14" s="67"/>
      <c r="I14" s="63"/>
      <c r="J14" s="63"/>
      <c r="K14" s="68"/>
      <c r="L14" s="68"/>
      <c r="M14" s="69"/>
      <c r="N14" s="8"/>
      <c r="O14" s="6"/>
    </row>
    <row r="15" spans="1:15" ht="16.5" x14ac:dyDescent="0.3">
      <c r="A15" s="27" t="s">
        <v>10</v>
      </c>
      <c r="B15" s="38">
        <f>B14+B13</f>
        <v>18000</v>
      </c>
      <c r="C15" s="38"/>
      <c r="D15" s="35"/>
      <c r="E15" s="10"/>
      <c r="F15" s="12"/>
      <c r="G15" s="24"/>
      <c r="H15" s="67"/>
      <c r="I15" s="68"/>
      <c r="J15" s="68"/>
      <c r="K15" s="68"/>
      <c r="L15" s="68"/>
      <c r="M15" s="69"/>
      <c r="N15" s="8"/>
      <c r="O15" s="6"/>
    </row>
    <row r="16" spans="1:15" ht="16.5" x14ac:dyDescent="0.3">
      <c r="A16" s="27" t="s">
        <v>23</v>
      </c>
      <c r="B16" s="30">
        <v>721</v>
      </c>
      <c r="C16" s="30"/>
      <c r="D16" s="31"/>
      <c r="E16" s="10"/>
      <c r="F16" s="22"/>
      <c r="G16" s="25"/>
      <c r="H16" s="62"/>
      <c r="I16" s="72"/>
      <c r="J16" s="64"/>
      <c r="K16" s="64"/>
      <c r="L16" s="64"/>
      <c r="M16" s="64"/>
      <c r="N16" s="66"/>
      <c r="O16" s="6"/>
    </row>
    <row r="17" spans="1:15" ht="16.5" x14ac:dyDescent="0.3">
      <c r="A17" s="27" t="s">
        <v>11</v>
      </c>
      <c r="B17" s="32">
        <f>B15*B16</f>
        <v>12978000</v>
      </c>
      <c r="C17" s="32"/>
      <c r="D17" s="33"/>
      <c r="E17" s="10"/>
      <c r="F17" s="22"/>
      <c r="G17" s="22"/>
      <c r="H17" s="62"/>
      <c r="I17" s="72"/>
      <c r="J17" s="64"/>
      <c r="K17" s="64"/>
      <c r="L17" s="64"/>
      <c r="M17" s="64"/>
      <c r="N17" s="62"/>
      <c r="O17" s="41"/>
    </row>
    <row r="18" spans="1:15" ht="16.5" hidden="1" x14ac:dyDescent="0.3">
      <c r="A18" s="27" t="s">
        <v>25</v>
      </c>
      <c r="B18" s="32">
        <f>B17*0.9</f>
        <v>11680200</v>
      </c>
      <c r="C18" s="32"/>
      <c r="D18" s="33"/>
      <c r="E18" s="10"/>
      <c r="F18" s="22"/>
      <c r="G18" s="22"/>
      <c r="H18" s="62"/>
      <c r="I18" s="72"/>
      <c r="J18" s="64"/>
      <c r="K18" s="64"/>
      <c r="L18" s="64"/>
      <c r="M18" s="64"/>
      <c r="N18" s="62"/>
      <c r="O18" s="10"/>
    </row>
    <row r="19" spans="1:15" ht="16.5" hidden="1" x14ac:dyDescent="0.3">
      <c r="A19" s="27" t="s">
        <v>26</v>
      </c>
      <c r="B19" s="32">
        <f>B17*0.8</f>
        <v>10382400</v>
      </c>
      <c r="C19" s="32"/>
      <c r="D19" s="33"/>
      <c r="E19" s="10"/>
      <c r="F19" s="22"/>
      <c r="G19" s="22"/>
      <c r="H19" s="62"/>
      <c r="I19" s="72"/>
      <c r="J19" s="64"/>
      <c r="K19" s="64"/>
      <c r="L19" s="64"/>
      <c r="M19" s="64"/>
      <c r="N19" s="62"/>
      <c r="O19" s="10"/>
    </row>
    <row r="20" spans="1:15" ht="16.5" x14ac:dyDescent="0.3">
      <c r="A20" s="27" t="s">
        <v>12</v>
      </c>
      <c r="B20" s="34">
        <f>B4*793</f>
        <v>2220400</v>
      </c>
      <c r="C20" s="34"/>
      <c r="D20" s="35"/>
      <c r="E20" s="10"/>
      <c r="F20" s="10"/>
      <c r="G20" s="10"/>
      <c r="H20" s="64"/>
      <c r="I20" s="64"/>
      <c r="J20" s="64"/>
      <c r="K20" s="64"/>
      <c r="L20" s="64"/>
      <c r="M20" s="64"/>
      <c r="N20" s="64"/>
    </row>
    <row r="21" spans="1:15" ht="16.5" x14ac:dyDescent="0.3">
      <c r="A21" s="29" t="s">
        <v>16</v>
      </c>
      <c r="B21" s="42">
        <f>B17*0.03/12</f>
        <v>32445</v>
      </c>
      <c r="C21" s="34"/>
      <c r="D21" s="34"/>
      <c r="E21" s="10"/>
      <c r="H21" s="64"/>
      <c r="I21" s="64"/>
      <c r="J21" s="64"/>
      <c r="K21" s="64"/>
      <c r="L21" s="64"/>
      <c r="M21" s="64"/>
      <c r="N21" s="64"/>
    </row>
    <row r="22" spans="1:15" x14ac:dyDescent="0.25">
      <c r="B22" s="19"/>
      <c r="C22" s="19"/>
      <c r="H22" s="64"/>
      <c r="I22" s="64"/>
      <c r="J22" s="64"/>
      <c r="K22" s="64"/>
      <c r="L22" s="64"/>
      <c r="M22" s="64"/>
      <c r="N22" s="64"/>
    </row>
    <row r="23" spans="1:15" x14ac:dyDescent="0.25">
      <c r="B23" s="19"/>
      <c r="C23" s="19"/>
      <c r="H23" s="64"/>
      <c r="I23" s="64"/>
      <c r="J23" s="64"/>
      <c r="K23" s="64"/>
      <c r="L23" s="64"/>
      <c r="M23" s="64"/>
      <c r="N23" s="64"/>
    </row>
    <row r="25" spans="1:15" x14ac:dyDescent="0.25">
      <c r="D25" t="s">
        <v>14</v>
      </c>
    </row>
    <row r="26" spans="1:15" x14ac:dyDescent="0.25">
      <c r="B26" s="48" t="s">
        <v>20</v>
      </c>
      <c r="C26" s="48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48"/>
      <c r="C27" s="48">
        <v>747</v>
      </c>
      <c r="D27" s="16"/>
      <c r="E27" s="16"/>
      <c r="F27" s="16">
        <v>14100000</v>
      </c>
      <c r="G27" s="17">
        <f t="shared" ref="G27:G33" si="0">F27/C27</f>
        <v>18875.50200803213</v>
      </c>
      <c r="H27" s="17" t="e">
        <f>F27/D27</f>
        <v>#DIV/0!</v>
      </c>
      <c r="I27" s="17" t="e">
        <f t="shared" ref="I27:I33" si="1">F27/B27</f>
        <v>#DIV/0!</v>
      </c>
      <c r="J27" s="16">
        <f>B27/C27</f>
        <v>0</v>
      </c>
      <c r="K27" s="26"/>
    </row>
    <row r="28" spans="1:15" ht="17.25" x14ac:dyDescent="0.3">
      <c r="B28" s="48"/>
      <c r="C28" s="48">
        <v>698</v>
      </c>
      <c r="D28" s="16"/>
      <c r="E28" s="16"/>
      <c r="F28" s="16">
        <v>12200000</v>
      </c>
      <c r="G28" s="17">
        <f t="shared" si="0"/>
        <v>17478.510028653294</v>
      </c>
      <c r="H28" s="17" t="e">
        <f>F28/D28</f>
        <v>#DIV/0!</v>
      </c>
      <c r="I28" s="17" t="e">
        <f t="shared" si="1"/>
        <v>#DIV/0!</v>
      </c>
      <c r="J28" s="16">
        <f t="shared" ref="J28:J32" si="2">D28/C28</f>
        <v>0</v>
      </c>
      <c r="K28" s="26"/>
    </row>
    <row r="29" spans="1:15" x14ac:dyDescent="0.25">
      <c r="B29" s="48"/>
      <c r="C29" s="48">
        <v>579</v>
      </c>
      <c r="D29" s="16"/>
      <c r="E29" s="16"/>
      <c r="F29" s="17">
        <v>11500000</v>
      </c>
      <c r="G29" s="17">
        <f t="shared" si="0"/>
        <v>19861.830742659757</v>
      </c>
      <c r="H29" s="17" t="e">
        <f t="shared" ref="H29:H33" si="3">F29/D29</f>
        <v>#DIV/0!</v>
      </c>
      <c r="I29" s="17" t="e">
        <f t="shared" si="1"/>
        <v>#DIV/0!</v>
      </c>
      <c r="J29" s="16">
        <f t="shared" si="2"/>
        <v>0</v>
      </c>
    </row>
    <row r="30" spans="1:15" x14ac:dyDescent="0.25">
      <c r="B30" s="48"/>
      <c r="C30" s="48">
        <v>695</v>
      </c>
      <c r="D30" s="16"/>
      <c r="E30" s="16"/>
      <c r="F30" s="17">
        <v>13100000</v>
      </c>
      <c r="G30" s="17">
        <f t="shared" si="0"/>
        <v>18848.920863309351</v>
      </c>
      <c r="H30" s="17" t="e">
        <f t="shared" si="3"/>
        <v>#DIV/0!</v>
      </c>
      <c r="I30" s="17" t="e">
        <f t="shared" si="1"/>
        <v>#DIV/0!</v>
      </c>
      <c r="J30" s="16">
        <f t="shared" si="2"/>
        <v>0</v>
      </c>
    </row>
    <row r="31" spans="1:15" x14ac:dyDescent="0.25">
      <c r="C31" s="55">
        <v>639</v>
      </c>
      <c r="D31" s="56"/>
      <c r="E31" s="57"/>
      <c r="F31" s="58">
        <v>11100000</v>
      </c>
      <c r="G31" s="58">
        <f t="shared" si="0"/>
        <v>17370.892018779341</v>
      </c>
      <c r="H31" s="59" t="e">
        <f t="shared" si="3"/>
        <v>#DIV/0!</v>
      </c>
      <c r="I31" s="49" t="e">
        <f t="shared" si="1"/>
        <v>#DIV/0!</v>
      </c>
      <c r="J31" s="50">
        <f t="shared" si="2"/>
        <v>0</v>
      </c>
    </row>
    <row r="32" spans="1:15" x14ac:dyDescent="0.25">
      <c r="C32" s="60"/>
      <c r="D32" s="56"/>
      <c r="E32" s="57"/>
      <c r="F32" s="58"/>
      <c r="G32" s="58" t="e">
        <f t="shared" si="0"/>
        <v>#DIV/0!</v>
      </c>
      <c r="H32" s="58" t="e">
        <f t="shared" si="3"/>
        <v>#DIV/0!</v>
      </c>
      <c r="I32" s="49" t="e">
        <f t="shared" si="1"/>
        <v>#DIV/0!</v>
      </c>
      <c r="J32" s="50" t="e">
        <f t="shared" si="2"/>
        <v>#DIV/0!</v>
      </c>
    </row>
    <row r="33" spans="1:12" x14ac:dyDescent="0.25">
      <c r="F33" s="50"/>
      <c r="G33" s="49" t="e">
        <f t="shared" si="0"/>
        <v>#DIV/0!</v>
      </c>
      <c r="H33" s="49" t="e">
        <f t="shared" si="3"/>
        <v>#DIV/0!</v>
      </c>
      <c r="I33" s="49" t="e">
        <f t="shared" si="1"/>
        <v>#DIV/0!</v>
      </c>
    </row>
    <row r="34" spans="1:12" x14ac:dyDescent="0.25">
      <c r="B34" s="13" t="s">
        <v>22</v>
      </c>
    </row>
    <row r="35" spans="1:12" x14ac:dyDescent="0.25">
      <c r="B35" s="60">
        <f>32.89*10.764</f>
        <v>354.02796000000001</v>
      </c>
      <c r="C35" s="60">
        <v>4000000</v>
      </c>
      <c r="D35" s="57">
        <f t="shared" ref="D35:D40" si="4">C35/B35</f>
        <v>11298.542634881154</v>
      </c>
      <c r="E35" s="57">
        <v>240000</v>
      </c>
      <c r="F35" s="57">
        <v>30000</v>
      </c>
      <c r="G35" s="61">
        <f>F35+E35+C35</f>
        <v>4270000</v>
      </c>
      <c r="H35" s="57">
        <f>G35/B35</f>
        <v>12061.194262735633</v>
      </c>
      <c r="I35" s="10" t="e">
        <f>G35/#REF!</f>
        <v>#REF!</v>
      </c>
      <c r="K35">
        <f>A35+B35</f>
        <v>354.02796000000001</v>
      </c>
      <c r="L35">
        <f>G35/K35</f>
        <v>12061.194262735633</v>
      </c>
    </row>
    <row r="36" spans="1:12" x14ac:dyDescent="0.25">
      <c r="B36" s="13">
        <v>360</v>
      </c>
      <c r="C36" s="13">
        <v>2337000</v>
      </c>
      <c r="D36">
        <f t="shared" si="4"/>
        <v>6491.666666666667</v>
      </c>
      <c r="E36">
        <v>163600</v>
      </c>
      <c r="F36">
        <v>23400</v>
      </c>
      <c r="G36" s="10">
        <f>F36+E36+C36</f>
        <v>2524000</v>
      </c>
      <c r="H36">
        <f>G36/B36</f>
        <v>7011.1111111111113</v>
      </c>
      <c r="I36" s="10" t="e">
        <f>G36/#REF!</f>
        <v>#REF!</v>
      </c>
      <c r="J36" t="e">
        <f>G36/A36</f>
        <v>#DIV/0!</v>
      </c>
    </row>
    <row r="37" spans="1:12" x14ac:dyDescent="0.25">
      <c r="D37" t="e">
        <f t="shared" si="4"/>
        <v>#DIV/0!</v>
      </c>
      <c r="E37">
        <v>240000</v>
      </c>
      <c r="F37">
        <v>30000</v>
      </c>
      <c r="G37" s="10">
        <f>F37+E37+C37</f>
        <v>270000</v>
      </c>
      <c r="H37" t="e">
        <f>G37/B37</f>
        <v>#DIV/0!</v>
      </c>
    </row>
    <row r="38" spans="1:12" ht="15.75" x14ac:dyDescent="0.25">
      <c r="A38" s="11"/>
      <c r="D38" t="e">
        <f t="shared" si="4"/>
        <v>#DIV/0!</v>
      </c>
      <c r="E38">
        <v>392000</v>
      </c>
      <c r="F38">
        <v>30000</v>
      </c>
      <c r="G38" s="10">
        <f>F38+E38+C38</f>
        <v>422000</v>
      </c>
      <c r="H38" t="e">
        <f>G38/B38</f>
        <v>#DIV/0!</v>
      </c>
    </row>
    <row r="39" spans="1:12" ht="15.75" x14ac:dyDescent="0.25">
      <c r="A39" s="11"/>
      <c r="D39" t="e">
        <f t="shared" si="4"/>
        <v>#DIV/0!</v>
      </c>
      <c r="E39">
        <v>288000</v>
      </c>
      <c r="F39">
        <v>30000</v>
      </c>
      <c r="G39" s="10">
        <f>F39+E39+C39</f>
        <v>318000</v>
      </c>
      <c r="H39" t="e">
        <f>G39/B39</f>
        <v>#DIV/0!</v>
      </c>
    </row>
    <row r="40" spans="1:12" ht="15.75" x14ac:dyDescent="0.25">
      <c r="A40" s="11"/>
      <c r="D40" t="e">
        <f t="shared" si="4"/>
        <v>#DIV/0!</v>
      </c>
    </row>
    <row r="41" spans="1:12" ht="15.75" x14ac:dyDescent="0.25">
      <c r="A41" s="11"/>
    </row>
    <row r="42" spans="1:12" ht="15.75" x14ac:dyDescent="0.25">
      <c r="A42" s="11"/>
    </row>
    <row r="43" spans="1:12" ht="15.75" x14ac:dyDescent="0.25">
      <c r="A43" s="11"/>
    </row>
    <row r="44" spans="1:12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I34" sqref="I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2023-10-29T06:07:09Z</dcterms:modified>
</cp:coreProperties>
</file>