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amlesh Ramkumar Sharma\"/>
    </mc:Choice>
  </mc:AlternateContent>
  <xr:revisionPtr revIDLastSave="0" documentId="13_ncr:1_{149AB16C-DBA5-4801-AF4B-142FA8EDA48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6" i="4" l="1"/>
  <c r="Q6" i="4"/>
  <c r="Q24" i="4" l="1"/>
  <c r="J22" i="4"/>
  <c r="O20" i="4"/>
  <c r="P6" i="4"/>
  <c r="Q5" i="4"/>
  <c r="P4" i="4"/>
  <c r="P3" i="4"/>
  <c r="P2" i="4"/>
  <c r="C15" i="4" l="1"/>
  <c r="C14" i="4"/>
  <c r="C13" i="4"/>
  <c r="C12" i="4"/>
  <c r="C11" i="4"/>
  <c r="C10" i="4"/>
  <c r="C9" i="4"/>
  <c r="C8" i="4"/>
  <c r="C7" i="4"/>
  <c r="Q9" i="4" l="1"/>
  <c r="P9" i="4"/>
  <c r="P8" i="4"/>
  <c r="Q8" i="4" s="1"/>
  <c r="Q7" i="4"/>
  <c r="P7" i="4"/>
  <c r="Q13" i="4" l="1"/>
  <c r="P13" i="4"/>
  <c r="P12" i="4"/>
  <c r="Q12" i="4" s="1"/>
  <c r="Q11" i="4"/>
  <c r="P11" i="4"/>
  <c r="P10" i="4"/>
  <c r="Q10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<sst xmlns="http://schemas.openxmlformats.org/spreadsheetml/2006/main" count="29" uniqueCount="23">
  <si>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</si>
  <si>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</si>
  <si>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</si>
  <si>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</si>
  <si>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</si>
  <si>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</si>
  <si>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</si>
  <si>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</si>
  <si>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</si>
  <si>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</si>
  <si>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</si>
  <si>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</si>
  <si>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</si>
  <si>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</si>
  <si>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</si>
  <si>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</si>
  <si>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Flat No. 903, 9th Floor, Building No B2, Shree Pancham , Village - Navghar, Bhaynder,</t>
  </si>
  <si>
    <t>bcc - 2018</t>
  </si>
  <si>
    <t>agreement - 2020 - 58 lakhs</t>
  </si>
  <si>
    <t>mca</t>
  </si>
  <si>
    <t>ls - 80 to 85 lakhs</t>
  </si>
  <si>
    <t>shree pancham</t>
  </si>
  <si>
    <t>02.03.22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</si>
</sst>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358588</xdr:colOff>
      <xdr:row>6</xdr:row>
      <xdr:rowOff>78440</xdr:rowOff>
    </xdr:from>
    <xdr:to>
      <xdr:col>25</xdr:col>
      <xdr:colOff>425824</xdr:colOff>
      <xdr:row>54</xdr:row>
      <xdr:rowOff>156882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A3F6E0-E42D-4DC1-A7B9-410270935F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199" t="8171" r="18249" b="4781"/>
        <a:stretch/>
      </xdr:blipFill>
      <xdr:spPr>
        <a:xfrm>
          <a:off x="3384176" y="1221440"/>
          <a:ext cx="12169589" cy="89535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523876</xdr:colOff>
      <xdr:row>9</xdr:row>
      <xdr:rowOff>76200</xdr:rowOff>
    </xdr:from>
    <xdr:to>
      <xdr:col>27</xdr:col>
      <xdr:colOff>409576</xdr:colOff>
      <xdr:row>56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A83D8B-3CE8-4779-A541-C6A1C9B09A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106" t="8149" r="15511" b="5359"/>
        <a:stretch/>
      </xdr:blipFill>
      <xdr:spPr>
        <a:xfrm>
          <a:off x="4181476" y="1790700"/>
          <a:ext cx="12687300" cy="8896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466726</xdr:colOff>
      <xdr:row>6</xdr:row>
      <xdr:rowOff>85724</xdr:rowOff>
    </xdr:from>
    <xdr:to>
      <xdr:col>25</xdr:col>
      <xdr:colOff>523876</xdr:colOff>
      <xdr:row>52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49C855-08D0-481A-A581-AE027BF4E1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521" r="19677" b="6192"/>
        <a:stretch/>
      </xdr:blipFill>
      <xdr:spPr>
        <a:xfrm>
          <a:off x="1076326" y="1228724"/>
          <a:ext cx="14687550" cy="8772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238124</xdr:colOff>
      <xdr:row>5</xdr:row>
      <xdr:rowOff>85724</xdr:rowOff>
    </xdr:from>
    <xdr:to>
      <xdr:col>24</xdr:col>
      <xdr:colOff>371475</xdr:colOff>
      <xdr:row>53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5979E8-5AB9-44C5-A98D-83930CAB07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01" t="8242" r="21292" b="6284"/>
        <a:stretch/>
      </xdr:blipFill>
      <xdr:spPr>
        <a:xfrm>
          <a:off x="847724" y="1038224"/>
          <a:ext cx="14154151" cy="87915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4</xdr:row>
      <xdr:rowOff>133350</xdr:rowOff>
    </xdr:from>
    <xdr:to>
      <xdr:col>31</xdr:col>
      <xdr:colOff>264414</xdr:colOff>
      <xdr:row>58</xdr:row>
      <xdr:rowOff>132064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64ACA5-0BBA-44F7-8A23-29B281CFA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89535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8"/>
  <sheetViews>
    <sheetView tabSelected="1" zoomScaleNormal="100" workbookViewId="0">
      <selection activeCell="P6" sqref="P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650</v>
      </c>
      <c r="C2" s="4">
        <f>B2*1.2</f>
        <v>780</v>
      </c>
      <c r="D2" s="4">
        <f t="shared" ref="D2:D13" si="2">C2*1.2</f>
        <v>936</v>
      </c>
      <c r="E2" s="5">
        <f t="shared" ref="E2:E13" si="3">R2</f>
        <v>9600000</v>
      </c>
      <c r="F2" s="11">
        <f t="shared" ref="F2:F13" si="4">ROUND((E2/B2),0)</f>
        <v>14769</v>
      </c>
      <c r="G2" s="10">
        <f t="shared" ref="G2:G13" si="5">ROUND((E2/C2),0)</f>
        <v>12308</v>
      </c>
      <c r="H2" s="10">
        <f t="shared" ref="H2:H13" si="6">ROUND((E2/D2),0)</f>
        <v>10256</v>
      </c>
      <c r="I2" s="4" t="e">
        <f>#REF!</f>
        <v>#REF!</v>
      </c>
      <c r="J2" s="4" t="str">
        <f t="shared" ref="J2:J13" si="7">S2</f>
        <v>shree pancham</v>
      </c>
      <c r="O2">
        <v>0</v>
      </c>
      <c r="P2">
        <f t="shared" ref="P2:P6" si="8">O2/1.2</f>
        <v>0</v>
      </c>
      <c r="Q2">
        <v>650</v>
      </c>
      <c r="R2" s="2">
        <v>9600000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700</v>
      </c>
      <c r="C3" s="4">
        <f t="shared" ref="C3:C15" si="9">B3*1.2</f>
        <v>840</v>
      </c>
      <c r="D3" s="4">
        <f t="shared" si="2"/>
        <v>1008</v>
      </c>
      <c r="E3" s="5">
        <f t="shared" si="3"/>
        <v>10000000</v>
      </c>
      <c r="F3" s="11">
        <f t="shared" si="4"/>
        <v>14286</v>
      </c>
      <c r="G3" s="10">
        <f t="shared" si="5"/>
        <v>11905</v>
      </c>
      <c r="H3" s="10">
        <f t="shared" si="6"/>
        <v>9921</v>
      </c>
      <c r="I3" s="4" t="e">
        <f>#REF!</f>
        <v>#REF!</v>
      </c>
      <c r="J3" s="4" t="str">
        <f t="shared" si="7"/>
        <v>shree pancham</v>
      </c>
      <c r="O3">
        <v>0</v>
      </c>
      <c r="P3">
        <f t="shared" si="8"/>
        <v>0</v>
      </c>
      <c r="Q3">
        <v>700</v>
      </c>
      <c r="R3" s="2">
        <v>10000000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700</v>
      </c>
      <c r="C4" s="4">
        <f t="shared" si="9"/>
        <v>840</v>
      </c>
      <c r="D4" s="4">
        <f t="shared" si="2"/>
        <v>1008</v>
      </c>
      <c r="E4" s="5">
        <f t="shared" si="3"/>
        <v>10100000</v>
      </c>
      <c r="F4" s="11">
        <f t="shared" si="4"/>
        <v>14429</v>
      </c>
      <c r="G4" s="10">
        <f t="shared" si="5"/>
        <v>12024</v>
      </c>
      <c r="H4" s="10">
        <f t="shared" si="6"/>
        <v>10020</v>
      </c>
      <c r="I4" s="4" t="e">
        <f>#REF!</f>
        <v>#REF!</v>
      </c>
      <c r="J4" s="4" t="str">
        <f t="shared" si="7"/>
        <v>shree pancham</v>
      </c>
      <c r="O4">
        <v>0</v>
      </c>
      <c r="P4">
        <f t="shared" si="8"/>
        <v>0</v>
      </c>
      <c r="Q4">
        <v>700</v>
      </c>
      <c r="R4" s="2">
        <v>10100000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832.5</v>
      </c>
      <c r="C5" s="4">
        <f t="shared" si="9"/>
        <v>999</v>
      </c>
      <c r="D5" s="4">
        <f t="shared" si="2"/>
        <v>1198.8</v>
      </c>
      <c r="E5" s="5">
        <f t="shared" si="3"/>
        <v>10500000</v>
      </c>
      <c r="F5" s="11">
        <f t="shared" si="4"/>
        <v>12613</v>
      </c>
      <c r="G5" s="10">
        <f t="shared" si="5"/>
        <v>10511</v>
      </c>
      <c r="H5" s="10">
        <f t="shared" si="6"/>
        <v>8759</v>
      </c>
      <c r="I5" s="4" t="e">
        <f>#REF!</f>
        <v>#REF!</v>
      </c>
      <c r="J5" s="4" t="str">
        <f t="shared" si="7"/>
        <v>shree pancham</v>
      </c>
      <c r="O5">
        <v>0</v>
      </c>
      <c r="P5">
        <v>999</v>
      </c>
      <c r="Q5">
        <f t="shared" ref="Q5" si="10">P5/1.2</f>
        <v>832.5</v>
      </c>
      <c r="R5" s="2">
        <v>10500000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403.97291999999999</v>
      </c>
      <c r="C6" s="4">
        <f t="shared" si="9"/>
        <v>484.76750399999997</v>
      </c>
      <c r="D6" s="4">
        <f t="shared" si="2"/>
        <v>581.72100479999995</v>
      </c>
      <c r="E6" s="5">
        <f t="shared" si="3"/>
        <v>4800000</v>
      </c>
      <c r="F6" s="11">
        <f t="shared" si="4"/>
        <v>11882</v>
      </c>
      <c r="G6" s="10">
        <f t="shared" si="5"/>
        <v>9902</v>
      </c>
      <c r="H6" s="10">
        <f t="shared" si="6"/>
        <v>8251</v>
      </c>
      <c r="I6" s="4" t="e">
        <f>#REF!</f>
        <v>#REF!</v>
      </c>
      <c r="J6" s="4" t="str">
        <f t="shared" si="7"/>
        <v>02.03.22</v>
      </c>
      <c r="O6">
        <v>0</v>
      </c>
      <c r="P6">
        <f t="shared" si="8"/>
        <v>0</v>
      </c>
      <c r="Q6">
        <f>37.53*10.764</f>
        <v>403.97291999999999</v>
      </c>
      <c r="R6" s="2">
        <v>4800000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ref="P7:P9" si="11">O7/1.2</f>
        <v>0</v>
      </c>
      <c r="Q7">
        <f t="shared" ref="Q7:Q9" si="12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1"/>
        <v>0</v>
      </c>
      <c r="Q8">
        <f t="shared" si="12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1"/>
        <v>0</v>
      </c>
      <c r="Q9">
        <f t="shared" si="12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4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10:P13" si="13">O10/1.2</f>
        <v>0</v>
      </c>
      <c r="Q10">
        <f t="shared" ref="Q10:Q13" si="14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3"/>
        <v>0</v>
      </c>
      <c r="Q11">
        <f t="shared" si="14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9" spans="9:17" x14ac:dyDescent="0.25">
      <c r="I19" t="s">
        <v>16</v>
      </c>
    </row>
    <row r="20" spans="9:17" x14ac:dyDescent="0.25">
      <c r="I20" t="s">
        <v>13</v>
      </c>
      <c r="J20">
        <v>587</v>
      </c>
      <c r="O20">
        <f>54.54*10.764</f>
        <v>587.06855999999993</v>
      </c>
    </row>
    <row r="21" spans="9:17" x14ac:dyDescent="0.25">
      <c r="I21" t="s">
        <v>14</v>
      </c>
      <c r="J21">
        <v>13000</v>
      </c>
    </row>
    <row r="22" spans="9:17" x14ac:dyDescent="0.25">
      <c r="I22" t="s">
        <v>15</v>
      </c>
      <c r="J22">
        <f>J21*J20</f>
        <v>7631000</v>
      </c>
      <c r="P22" t="s">
        <v>19</v>
      </c>
      <c r="Q22">
        <v>568</v>
      </c>
    </row>
    <row r="23" spans="9:17" x14ac:dyDescent="0.25">
      <c r="Q23">
        <v>84</v>
      </c>
    </row>
    <row r="24" spans="9:17" x14ac:dyDescent="0.25">
      <c r="Q24">
        <f>Q23+Q22</f>
        <v>652</v>
      </c>
    </row>
    <row r="25" spans="9:17" x14ac:dyDescent="0.25">
      <c r="Q25">
        <v>12800</v>
      </c>
    </row>
    <row r="26" spans="9:17" x14ac:dyDescent="0.25">
      <c r="I26" t="s">
        <v>17</v>
      </c>
      <c r="Q26">
        <f>Q25*Q24</f>
        <v>8345600</v>
      </c>
    </row>
    <row r="27" spans="9:17" x14ac:dyDescent="0.25">
      <c r="I27" t="s">
        <v>18</v>
      </c>
    </row>
    <row r="28" spans="9:17" x14ac:dyDescent="0.25">
      <c r="I28" t="s">
        <v>20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L35" sqref="L35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T17" sqref="T1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="85" zoomScaleNormal="85" workbookViewId="0">
      <selection activeCell="B3" sqref="B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G9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D22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E16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C14" sqref="C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C1" zoomScale="85" zoomScaleNormal="85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70" zoomScaleNormal="7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2023-10-27T10:45:06Z</dcterms:modified>
</cp:coreProperties>
</file>