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October 2023\ROSAMMA BABU - SBI\"/>
    </mc:Choice>
  </mc:AlternateContent>
  <xr:revisionPtr revIDLastSave="0" documentId="13_ncr:1_{C6FEC36A-9ADA-455D-A791-C268E62B4AD4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  <sheet name="Sheet13" sheetId="25" r:id="rId14"/>
  </sheets>
  <calcPr calcId="191029"/>
</workbook>
</file>

<file path=xl/calcChain.xml><?xml version="1.0" encoding="utf-8"?>
<calcChain xmlns="http://schemas.openxmlformats.org/spreadsheetml/2006/main">
  <c r="O25" i="4" l="1"/>
  <c r="O24" i="4"/>
  <c r="AC13" i="22"/>
  <c r="Q29" i="4"/>
  <c r="P12" i="4" l="1"/>
  <c r="Q11" i="4"/>
  <c r="Q9" i="4"/>
  <c r="P18" i="4" l="1"/>
  <c r="O18" i="4"/>
  <c r="I18" i="4"/>
  <c r="E18" i="4"/>
  <c r="G18" i="4" s="1"/>
  <c r="B18" i="4"/>
  <c r="C18" i="4" s="1"/>
  <c r="D18" i="4" s="1"/>
  <c r="H18" i="4" s="1"/>
  <c r="A18" i="4"/>
  <c r="P17" i="4"/>
  <c r="O17" i="4" s="1"/>
  <c r="I17" i="4"/>
  <c r="E17" i="4"/>
  <c r="B17" i="4"/>
  <c r="C17" i="4" s="1"/>
  <c r="D17" i="4" s="1"/>
  <c r="A17" i="4"/>
  <c r="P16" i="4"/>
  <c r="O16" i="4" s="1"/>
  <c r="I16" i="4"/>
  <c r="E16" i="4"/>
  <c r="B16" i="4"/>
  <c r="C16" i="4" s="1"/>
  <c r="A16" i="4"/>
  <c r="R29" i="4"/>
  <c r="S29" i="4"/>
  <c r="S30" i="4" s="1"/>
  <c r="W39" i="4"/>
  <c r="W23" i="4"/>
  <c r="W26" i="4" s="1"/>
  <c r="W27" i="4" s="1"/>
  <c r="W22" i="4"/>
  <c r="W21" i="4"/>
  <c r="W30" i="4" s="1"/>
  <c r="H17" i="4" l="1"/>
  <c r="F17" i="4"/>
  <c r="W24" i="4"/>
  <c r="D16" i="4"/>
  <c r="H16" i="4" s="1"/>
  <c r="G16" i="4"/>
  <c r="F16" i="4"/>
  <c r="G17" i="4"/>
  <c r="F18" i="4"/>
  <c r="S32" i="4"/>
  <c r="S31" i="4"/>
  <c r="W28" i="4"/>
  <c r="W29" i="4" s="1"/>
  <c r="W32" i="4" s="1"/>
  <c r="W35" i="4" s="1"/>
  <c r="C7" i="4"/>
  <c r="C6" i="4"/>
  <c r="W36" i="4" l="1"/>
  <c r="X35" i="4"/>
  <c r="W41" i="4"/>
  <c r="W37" i="4"/>
  <c r="P15" i="4"/>
  <c r="O15" i="4" s="1"/>
  <c r="I15" i="4"/>
  <c r="E15" i="4"/>
  <c r="B15" i="4"/>
  <c r="C15" i="4" s="1"/>
  <c r="D15" i="4" s="1"/>
  <c r="A15" i="4"/>
  <c r="P14" i="4"/>
  <c r="O14" i="4" s="1"/>
  <c r="I14" i="4"/>
  <c r="E14" i="4"/>
  <c r="B14" i="4"/>
  <c r="C14" i="4" s="1"/>
  <c r="D14" i="4" s="1"/>
  <c r="A14" i="4"/>
  <c r="P13" i="4"/>
  <c r="O13" i="4" s="1"/>
  <c r="I13" i="4"/>
  <c r="E13" i="4"/>
  <c r="B13" i="4"/>
  <c r="C13" i="4" s="1"/>
  <c r="A13" i="4"/>
  <c r="O12" i="4"/>
  <c r="I12" i="4"/>
  <c r="E12" i="4"/>
  <c r="B12" i="4"/>
  <c r="A12" i="4"/>
  <c r="O11" i="4"/>
  <c r="I11" i="4"/>
  <c r="E11" i="4"/>
  <c r="F11" i="4" s="1"/>
  <c r="B11" i="4"/>
  <c r="A11" i="4"/>
  <c r="P10" i="4"/>
  <c r="O10" i="4" s="1"/>
  <c r="I10" i="4"/>
  <c r="E10" i="4"/>
  <c r="B10" i="4"/>
  <c r="A10" i="4"/>
  <c r="O9" i="4"/>
  <c r="I9" i="4"/>
  <c r="E9" i="4"/>
  <c r="G9" i="4" s="1"/>
  <c r="B9" i="4"/>
  <c r="C9" i="4" s="1"/>
  <c r="D9" i="4" s="1"/>
  <c r="A9" i="4"/>
  <c r="P7" i="4"/>
  <c r="O7" i="4"/>
  <c r="I7" i="4"/>
  <c r="E7" i="4"/>
  <c r="B7" i="4"/>
  <c r="D7" i="4" s="1"/>
  <c r="A7" i="4"/>
  <c r="P6" i="4"/>
  <c r="O6" i="4"/>
  <c r="I6" i="4"/>
  <c r="E6" i="4"/>
  <c r="F6" i="4" s="1"/>
  <c r="B6" i="4"/>
  <c r="D6" i="4" s="1"/>
  <c r="A6" i="4"/>
  <c r="P5" i="4"/>
  <c r="O5" i="4" s="1"/>
  <c r="I5" i="4"/>
  <c r="E5" i="4"/>
  <c r="B5" i="4"/>
  <c r="C5" i="4" s="1"/>
  <c r="D5" i="4" s="1"/>
  <c r="A5" i="4"/>
  <c r="P4" i="4"/>
  <c r="O4" i="4" s="1"/>
  <c r="I4" i="4"/>
  <c r="E4" i="4"/>
  <c r="B4" i="4"/>
  <c r="A4" i="4"/>
  <c r="P3" i="4"/>
  <c r="O3" i="4" s="1"/>
  <c r="I3" i="4"/>
  <c r="E3" i="4"/>
  <c r="B3" i="4"/>
  <c r="A3" i="4"/>
  <c r="P2" i="4"/>
  <c r="O2" i="4" s="1"/>
  <c r="G15" i="4" l="1"/>
  <c r="F14" i="4"/>
  <c r="G13" i="4"/>
  <c r="D13" i="4"/>
  <c r="H13" i="4" s="1"/>
  <c r="F13" i="4"/>
  <c r="H5" i="4"/>
  <c r="G5" i="4"/>
  <c r="F4" i="4"/>
  <c r="C4" i="4"/>
  <c r="D4" i="4" s="1"/>
  <c r="H4" i="4" s="1"/>
  <c r="C3" i="4"/>
  <c r="D3" i="4" s="1"/>
  <c r="H3" i="4" s="1"/>
  <c r="F12" i="4"/>
  <c r="C12" i="4"/>
  <c r="D12" i="4" s="1"/>
  <c r="H12" i="4" s="1"/>
  <c r="C11" i="4"/>
  <c r="G11" i="4" s="1"/>
  <c r="F10" i="4"/>
  <c r="C10" i="4"/>
  <c r="D10" i="4" s="1"/>
  <c r="H10" i="4" s="1"/>
  <c r="H9" i="4"/>
  <c r="G7" i="4"/>
  <c r="F3" i="4"/>
  <c r="F5" i="4"/>
  <c r="G6" i="4"/>
  <c r="H7" i="4"/>
  <c r="F9" i="4"/>
  <c r="G10" i="4"/>
  <c r="G14" i="4"/>
  <c r="H15" i="4"/>
  <c r="H6" i="4"/>
  <c r="H14" i="4"/>
  <c r="F15" i="4"/>
  <c r="G4" i="4"/>
  <c r="F7" i="4"/>
  <c r="G3" i="4" l="1"/>
  <c r="G12" i="4"/>
  <c r="D11" i="4"/>
  <c r="H11" i="4" s="1"/>
  <c r="I2" i="4"/>
  <c r="E2" i="4"/>
  <c r="B2" i="4" l="1"/>
  <c r="A2" i="4"/>
  <c r="C2" i="4" l="1"/>
  <c r="F2" i="4"/>
  <c r="D2" i="4"/>
  <c r="H2" i="4" s="1"/>
  <c r="G2" i="4"/>
</calcChain>
</file>

<file path=xl/sharedStrings.xml><?xml version="1.0" encoding="utf-8"?>
<sst xmlns="http://schemas.openxmlformats.org/spreadsheetml/2006/main" count="58" uniqueCount="43">
  <si>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</si>
  <si>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</si>
  <si>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</si>
  <si>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</si>
  <si>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</si>
  <si>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</si>
  <si>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</si>
  <si>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</si>
  <si>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</si>
  <si>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</si>
  <si>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</si>
  <si>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</si>
  <si>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</si>
  <si>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</si>
  <si>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</si>
  <si>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</si>
  <si>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</si>
  <si>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</si>
  <si>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</si>
  <si>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</si>
  <si>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</si>
  <si>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</si>
  <si>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</si>
  <si>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</si>
  <si>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</si>
  <si>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</si>
  <si>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</si>
  <si>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</si>
  <si>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</si>
  <si>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</si>
  <si>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</si>
  <si>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</si>
  <si>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Rate</t>
  </si>
  <si>
    <t>FMV</t>
  </si>
  <si>
    <t>DSV</t>
  </si>
  <si>
    <t>State Bank Of India ( RACPC Ghatkopar (West) - ROSAMMA BABU</t>
  </si>
  <si>
    <t>CA</t>
  </si>
  <si>
    <t>rate on CA</t>
  </si>
  <si>
    <t>Near Bldg</t>
  </si>
  <si>
    <t>1 min</t>
  </si>
  <si>
    <t>7 min</t>
  </si>
  <si>
    <t>Same Bldg</t>
  </si>
  <si>
    <t>Price Indicators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</si>
</sst>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43" fontId="11" fillId="0" borderId="1" xfId="0" applyNumberFormat="1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4" xfId="0" applyFont="1" applyBorder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28</xdr:col>
      <xdr:colOff>221403</xdr:colOff>
      <xdr:row>35</xdr:row>
      <xdr:rowOff>19919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C9E2AF3-B08A-413B-AE37-A7A5939C4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6680603" cy="62302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27</xdr:col>
      <xdr:colOff>297528</xdr:colOff>
      <xdr:row>47</xdr:row>
      <xdr:rowOff>163038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24F606-5609-4D22-AEB7-DC38118ACC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6147128" cy="79735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25</xdr:col>
      <xdr:colOff>373654</xdr:colOff>
      <xdr:row>39</xdr:row>
      <xdr:rowOff>124853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7834313-8058-4D27-897A-0B1C7ADD3C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5613654" cy="736385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26</xdr:col>
      <xdr:colOff>145022</xdr:colOff>
      <xdr:row>42</xdr:row>
      <xdr:rowOff>48675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87100DB-75AD-40D9-940D-9C4182FF6B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5385022" cy="75258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469258</xdr:colOff>
      <xdr:row>44</xdr:row>
      <xdr:rowOff>984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8E22029-9D26-4EEC-B465-6BA9A3A2F9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147658" cy="704948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526416</xdr:colOff>
      <xdr:row>34</xdr:row>
      <xdr:rowOff>86641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5EA34B2-7603-4427-B38B-24209F855E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04816" cy="656364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459731</xdr:colOff>
      <xdr:row>35</xdr:row>
      <xdr:rowOff>172378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0426996-6E0D-44B2-BDF4-869908557F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38131" cy="66493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469258</xdr:colOff>
      <xdr:row>34</xdr:row>
      <xdr:rowOff>181878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73801C-393A-405F-B74A-50C43F748E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47658" cy="64683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29</xdr:col>
      <xdr:colOff>392962</xdr:colOff>
      <xdr:row>47</xdr:row>
      <xdr:rowOff>77434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F420357-F345-47A5-9253-99EACCE2AA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461762" cy="884043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95250</xdr:colOff>
      <xdr:row>0</xdr:row>
      <xdr:rowOff>0</xdr:rowOff>
    </xdr:from>
    <xdr:to>
      <xdr:col>27</xdr:col>
      <xdr:colOff>40384</xdr:colOff>
      <xdr:row>43</xdr:row>
      <xdr:rowOff>101195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8169D27-9664-47F3-9949-2B9D163CAA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04850" y="0"/>
          <a:ext cx="15794734" cy="829269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438149</xdr:colOff>
      <xdr:row>0</xdr:row>
      <xdr:rowOff>12873</xdr:rowOff>
    </xdr:from>
    <xdr:to>
      <xdr:col>29</xdr:col>
      <xdr:colOff>431094</xdr:colOff>
      <xdr:row>40</xdr:row>
      <xdr:rowOff>58345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8D7914B-FF3C-4604-8B13-DA7F1715DD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66949" y="12873"/>
          <a:ext cx="15842545" cy="76654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24</xdr:col>
      <xdr:colOff>316411</xdr:colOff>
      <xdr:row>42</xdr:row>
      <xdr:rowOff>96353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BF69A9F-2385-4752-AD8B-B2B2E1D9DE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4946811" cy="79068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21095</xdr:colOff>
      <xdr:row>43</xdr:row>
      <xdr:rowOff>86880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BE4DC68-77E3-44BD-9F7A-F15113347C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51495" cy="82783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1"/>
  <sheetViews>
    <sheetView tabSelected="1" topLeftCell="A4" zoomScaleNormal="100" workbookViewId="0">
      <selection activeCell="Q20" sqref="Q2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6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ht="43.5" customHeight="1" x14ac:dyDescent="0.25">
      <c r="A2" s="4">
        <f t="shared" ref="A2" si="0">N2</f>
        <v>0</v>
      </c>
      <c r="B2" s="4">
        <f t="shared" ref="B2" si="1">Q2</f>
        <v>598</v>
      </c>
      <c r="C2" s="4">
        <f>B2*1.2</f>
        <v>717.6</v>
      </c>
      <c r="D2" s="4">
        <f t="shared" ref="D2" si="2">C2*1.2</f>
        <v>861.12</v>
      </c>
      <c r="E2" s="5">
        <f t="shared" ref="E2" si="3">R2</f>
        <v>4000000</v>
      </c>
      <c r="F2" s="10">
        <f>ROUND((E2/B2),0)</f>
        <v>6689</v>
      </c>
      <c r="G2" s="10">
        <f t="shared" ref="G2" si="4">ROUND((E2/C2),0)</f>
        <v>5574</v>
      </c>
      <c r="H2" s="10">
        <f t="shared" ref="H2" si="5">ROUND((E2/D2),0)</f>
        <v>4645</v>
      </c>
      <c r="I2" s="4" t="e">
        <f>#REF!</f>
        <v>#REF!</v>
      </c>
      <c r="J2" s="4">
        <v>0</v>
      </c>
      <c r="O2">
        <f>P2*1.2</f>
        <v>861.12</v>
      </c>
      <c r="P2">
        <f>Q2*1.2</f>
        <v>717.6</v>
      </c>
      <c r="Q2">
        <v>598</v>
      </c>
      <c r="R2" s="2">
        <v>4000000</v>
      </c>
      <c r="S2" t="s">
        <v>41</v>
      </c>
      <c r="T2" s="8"/>
    </row>
    <row r="3" spans="1:20" s="43" customFormat="1" x14ac:dyDescent="0.25">
      <c r="A3" s="41">
        <f t="shared" ref="A3:A15" si="6">N3</f>
        <v>0</v>
      </c>
      <c r="B3" s="41">
        <f t="shared" ref="B3:B15" si="7">Q3</f>
        <v>668</v>
      </c>
      <c r="C3" s="41">
        <f t="shared" ref="C3:C15" si="8">B3*1.2</f>
        <v>801.6</v>
      </c>
      <c r="D3" s="41">
        <f t="shared" ref="D3:D15" si="9">C3*1.2</f>
        <v>961.92</v>
      </c>
      <c r="E3" s="42">
        <f t="shared" ref="E3:E15" si="10">R3</f>
        <v>7200000</v>
      </c>
      <c r="F3" s="41">
        <f t="shared" ref="F3:F15" si="11">ROUND((E3/B3),0)</f>
        <v>10778</v>
      </c>
      <c r="G3" s="41">
        <f t="shared" ref="G3:G15" si="12">ROUND((E3/C3),0)</f>
        <v>8982</v>
      </c>
      <c r="H3" s="41">
        <f t="shared" ref="H3:H15" si="13">ROUND((E3/D3),0)</f>
        <v>7485</v>
      </c>
      <c r="I3" s="41" t="e">
        <f>#REF!</f>
        <v>#REF!</v>
      </c>
      <c r="J3" s="41">
        <v>0</v>
      </c>
      <c r="O3" s="43">
        <f t="shared" ref="O3:P3" si="14">P3*1.2</f>
        <v>961.92</v>
      </c>
      <c r="P3" s="43">
        <f t="shared" si="14"/>
        <v>801.6</v>
      </c>
      <c r="Q3" s="43">
        <v>668</v>
      </c>
      <c r="R3" s="44">
        <v>7200000</v>
      </c>
      <c r="S3" s="43" t="s">
        <v>41</v>
      </c>
    </row>
    <row r="4" spans="1:20" x14ac:dyDescent="0.25">
      <c r="A4" s="4">
        <f t="shared" si="6"/>
        <v>0</v>
      </c>
      <c r="B4" s="4">
        <f t="shared" si="7"/>
        <v>601</v>
      </c>
      <c r="C4" s="4">
        <f t="shared" si="8"/>
        <v>721.19999999999993</v>
      </c>
      <c r="D4" s="4">
        <f t="shared" si="9"/>
        <v>865.43999999999994</v>
      </c>
      <c r="E4" s="5">
        <f t="shared" si="10"/>
        <v>4500000</v>
      </c>
      <c r="F4" s="10">
        <f t="shared" si="11"/>
        <v>7488</v>
      </c>
      <c r="G4" s="10">
        <f t="shared" si="12"/>
        <v>6240</v>
      </c>
      <c r="H4" s="10">
        <f t="shared" si="13"/>
        <v>5200</v>
      </c>
      <c r="I4" s="4" t="e">
        <f>#REF!</f>
        <v>#REF!</v>
      </c>
      <c r="J4" s="4">
        <v>0</v>
      </c>
      <c r="O4">
        <f t="shared" ref="O4:P4" si="15">P4*1.2</f>
        <v>865.43999999999994</v>
      </c>
      <c r="P4">
        <f t="shared" si="15"/>
        <v>721.19999999999993</v>
      </c>
      <c r="Q4">
        <v>601</v>
      </c>
      <c r="R4" s="2">
        <v>4500000</v>
      </c>
      <c r="S4" t="s">
        <v>41</v>
      </c>
      <c r="T4" s="8"/>
    </row>
    <row r="5" spans="1:20" x14ac:dyDescent="0.25">
      <c r="A5" s="4">
        <f t="shared" si="6"/>
        <v>0</v>
      </c>
      <c r="B5" s="4">
        <f t="shared" si="7"/>
        <v>473</v>
      </c>
      <c r="C5" s="4">
        <f t="shared" si="8"/>
        <v>567.6</v>
      </c>
      <c r="D5" s="4">
        <f t="shared" si="9"/>
        <v>681.12</v>
      </c>
      <c r="E5" s="5">
        <f t="shared" si="10"/>
        <v>4950000</v>
      </c>
      <c r="F5" s="10">
        <f t="shared" si="11"/>
        <v>10465</v>
      </c>
      <c r="G5" s="10">
        <f t="shared" si="12"/>
        <v>8721</v>
      </c>
      <c r="H5" s="10">
        <f t="shared" si="13"/>
        <v>7267</v>
      </c>
      <c r="I5" s="4" t="e">
        <f>#REF!</f>
        <v>#REF!</v>
      </c>
      <c r="J5" s="4">
        <v>0</v>
      </c>
      <c r="O5">
        <f t="shared" ref="O5:P5" si="16">P5*1.2</f>
        <v>681.12</v>
      </c>
      <c r="P5">
        <f t="shared" si="16"/>
        <v>567.6</v>
      </c>
      <c r="Q5">
        <v>473</v>
      </c>
      <c r="R5" s="2">
        <v>4950000</v>
      </c>
      <c r="S5" t="s">
        <v>41</v>
      </c>
      <c r="T5" s="8"/>
    </row>
    <row r="6" spans="1:20" x14ac:dyDescent="0.25">
      <c r="A6" s="4">
        <f t="shared" si="6"/>
        <v>0</v>
      </c>
      <c r="B6" s="4">
        <f t="shared" si="7"/>
        <v>0</v>
      </c>
      <c r="C6" s="4">
        <f t="shared" si="8"/>
        <v>0</v>
      </c>
      <c r="D6" s="4">
        <f t="shared" si="9"/>
        <v>0</v>
      </c>
      <c r="E6" s="5">
        <f t="shared" si="10"/>
        <v>0</v>
      </c>
      <c r="F6" s="10" t="e">
        <f t="shared" si="11"/>
        <v>#DIV/0!</v>
      </c>
      <c r="G6" s="10" t="e">
        <f t="shared" si="12"/>
        <v>#DIV/0!</v>
      </c>
      <c r="H6" s="10" t="e">
        <f t="shared" si="13"/>
        <v>#DIV/0!</v>
      </c>
      <c r="I6" s="4" t="e">
        <f>#REF!</f>
        <v>#REF!</v>
      </c>
      <c r="J6" s="4">
        <v>0</v>
      </c>
      <c r="O6">
        <f t="shared" ref="O6:P6" si="17">P6*1.2</f>
        <v>0</v>
      </c>
      <c r="P6">
        <f t="shared" si="17"/>
        <v>0</v>
      </c>
      <c r="Q6">
        <v>0</v>
      </c>
      <c r="R6" s="2">
        <v>0</v>
      </c>
      <c r="T6" s="8"/>
    </row>
    <row r="7" spans="1:20" x14ac:dyDescent="0.25">
      <c r="A7" s="4">
        <f t="shared" si="6"/>
        <v>0</v>
      </c>
      <c r="B7" s="4">
        <f t="shared" si="7"/>
        <v>0</v>
      </c>
      <c r="C7" s="4">
        <f t="shared" si="8"/>
        <v>0</v>
      </c>
      <c r="D7" s="4">
        <f t="shared" si="9"/>
        <v>0</v>
      </c>
      <c r="E7" s="5">
        <f t="shared" si="10"/>
        <v>0</v>
      </c>
      <c r="F7" s="10" t="e">
        <f t="shared" si="11"/>
        <v>#DIV/0!</v>
      </c>
      <c r="G7" s="10" t="e">
        <f t="shared" si="12"/>
        <v>#DIV/0!</v>
      </c>
      <c r="H7" s="10" t="e">
        <f t="shared" si="13"/>
        <v>#DIV/0!</v>
      </c>
      <c r="I7" s="4" t="e">
        <f>#REF!</f>
        <v>#REF!</v>
      </c>
      <c r="J7" s="4">
        <v>0</v>
      </c>
      <c r="O7">
        <f t="shared" ref="O7:P7" si="18">P7*1.2</f>
        <v>0</v>
      </c>
      <c r="P7">
        <f t="shared" si="18"/>
        <v>0</v>
      </c>
      <c r="Q7">
        <v>0</v>
      </c>
      <c r="R7" s="2">
        <v>0</v>
      </c>
      <c r="T7" s="8"/>
    </row>
    <row r="8" spans="1:20" ht="36.75" customHeight="1" x14ac:dyDescent="0.25">
      <c r="A8" s="46" t="s">
        <v>42</v>
      </c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T8" s="8"/>
    </row>
    <row r="9" spans="1:20" x14ac:dyDescent="0.25">
      <c r="A9" s="4">
        <f t="shared" si="6"/>
        <v>0</v>
      </c>
      <c r="B9" s="4">
        <f t="shared" si="7"/>
        <v>608.33333333333337</v>
      </c>
      <c r="C9" s="4">
        <f t="shared" si="8"/>
        <v>730</v>
      </c>
      <c r="D9" s="4">
        <f t="shared" si="9"/>
        <v>876</v>
      </c>
      <c r="E9" s="5">
        <f t="shared" si="10"/>
        <v>4745000</v>
      </c>
      <c r="F9" s="10">
        <f t="shared" si="11"/>
        <v>7800</v>
      </c>
      <c r="G9" s="10">
        <f t="shared" si="12"/>
        <v>6500</v>
      </c>
      <c r="H9" s="10">
        <f t="shared" si="13"/>
        <v>5417</v>
      </c>
      <c r="I9" s="4" t="e">
        <f>#REF!</f>
        <v>#REF!</v>
      </c>
      <c r="J9" s="4">
        <v>0</v>
      </c>
      <c r="O9">
        <f t="shared" ref="O9" si="19">P9*1.2</f>
        <v>876</v>
      </c>
      <c r="P9">
        <v>730</v>
      </c>
      <c r="Q9">
        <f>P9/1.2</f>
        <v>608.33333333333337</v>
      </c>
      <c r="R9" s="2">
        <v>4745000</v>
      </c>
      <c r="T9" s="8"/>
    </row>
    <row r="10" spans="1:20" x14ac:dyDescent="0.25">
      <c r="A10" s="4">
        <f t="shared" si="6"/>
        <v>0</v>
      </c>
      <c r="B10" s="4">
        <f t="shared" si="7"/>
        <v>450</v>
      </c>
      <c r="C10" s="4">
        <f t="shared" si="8"/>
        <v>540</v>
      </c>
      <c r="D10" s="4">
        <f t="shared" si="9"/>
        <v>648</v>
      </c>
      <c r="E10" s="5">
        <f t="shared" si="10"/>
        <v>2950000</v>
      </c>
      <c r="F10" s="10">
        <f t="shared" si="11"/>
        <v>6556</v>
      </c>
      <c r="G10" s="10">
        <f t="shared" si="12"/>
        <v>5463</v>
      </c>
      <c r="H10" s="10">
        <f t="shared" si="13"/>
        <v>4552</v>
      </c>
      <c r="I10" s="4" t="e">
        <f>#REF!</f>
        <v>#REF!</v>
      </c>
      <c r="J10" s="4">
        <v>0</v>
      </c>
      <c r="O10">
        <f t="shared" ref="O10:P10" si="20">P10*1.2</f>
        <v>648</v>
      </c>
      <c r="P10">
        <f t="shared" si="20"/>
        <v>540</v>
      </c>
      <c r="Q10">
        <v>450</v>
      </c>
      <c r="R10" s="2">
        <v>2950000</v>
      </c>
      <c r="T10" s="8"/>
    </row>
    <row r="11" spans="1:20" x14ac:dyDescent="0.25">
      <c r="A11" s="4">
        <f t="shared" si="6"/>
        <v>0</v>
      </c>
      <c r="B11" s="4">
        <f t="shared" si="7"/>
        <v>458.33333333333337</v>
      </c>
      <c r="C11" s="4">
        <f t="shared" si="8"/>
        <v>550</v>
      </c>
      <c r="D11" s="4">
        <f t="shared" si="9"/>
        <v>660</v>
      </c>
      <c r="E11" s="5">
        <f t="shared" si="10"/>
        <v>3300000</v>
      </c>
      <c r="F11" s="10">
        <f t="shared" si="11"/>
        <v>7200</v>
      </c>
      <c r="G11" s="10">
        <f t="shared" si="12"/>
        <v>6000</v>
      </c>
      <c r="H11" s="10">
        <f t="shared" si="13"/>
        <v>5000</v>
      </c>
      <c r="I11" s="4" t="e">
        <f>#REF!</f>
        <v>#REF!</v>
      </c>
      <c r="J11" s="4">
        <v>0</v>
      </c>
      <c r="O11">
        <f t="shared" ref="O11" si="21">P11*1.2</f>
        <v>660</v>
      </c>
      <c r="P11">
        <v>550</v>
      </c>
      <c r="Q11">
        <f>P11/1.2</f>
        <v>458.33333333333337</v>
      </c>
      <c r="R11" s="2">
        <v>3300000</v>
      </c>
      <c r="T11" s="8"/>
    </row>
    <row r="12" spans="1:20" x14ac:dyDescent="0.25">
      <c r="A12" s="4">
        <f t="shared" si="6"/>
        <v>0</v>
      </c>
      <c r="B12" s="4">
        <f t="shared" si="7"/>
        <v>740</v>
      </c>
      <c r="C12" s="4">
        <f t="shared" si="8"/>
        <v>888</v>
      </c>
      <c r="D12" s="4">
        <f t="shared" si="9"/>
        <v>1065.5999999999999</v>
      </c>
      <c r="E12" s="5">
        <f t="shared" si="10"/>
        <v>6000000</v>
      </c>
      <c r="F12" s="10">
        <f t="shared" si="11"/>
        <v>8108</v>
      </c>
      <c r="G12" s="10">
        <f t="shared" si="12"/>
        <v>6757</v>
      </c>
      <c r="H12" s="10">
        <f t="shared" si="13"/>
        <v>5631</v>
      </c>
      <c r="I12" s="4" t="e">
        <f>#REF!</f>
        <v>#REF!</v>
      </c>
      <c r="J12" s="4">
        <v>0</v>
      </c>
      <c r="O12">
        <f t="shared" ref="O12:P12" si="22">P12*1.2</f>
        <v>1065.5999999999999</v>
      </c>
      <c r="P12">
        <f t="shared" si="22"/>
        <v>888</v>
      </c>
      <c r="Q12">
        <v>740</v>
      </c>
      <c r="R12" s="2">
        <v>6000000</v>
      </c>
      <c r="S12" t="s">
        <v>38</v>
      </c>
      <c r="T12" s="8" t="s">
        <v>39</v>
      </c>
    </row>
    <row r="13" spans="1:20" x14ac:dyDescent="0.25">
      <c r="A13" s="4">
        <f t="shared" si="6"/>
        <v>0</v>
      </c>
      <c r="B13" s="4">
        <f t="shared" si="7"/>
        <v>690</v>
      </c>
      <c r="C13" s="4">
        <f t="shared" si="8"/>
        <v>828</v>
      </c>
      <c r="D13" s="4">
        <f t="shared" si="9"/>
        <v>993.59999999999991</v>
      </c>
      <c r="E13" s="5">
        <f t="shared" si="10"/>
        <v>7200000</v>
      </c>
      <c r="F13" s="10">
        <f t="shared" si="11"/>
        <v>10435</v>
      </c>
      <c r="G13" s="10">
        <f t="shared" si="12"/>
        <v>8696</v>
      </c>
      <c r="H13" s="10">
        <f t="shared" si="13"/>
        <v>7246</v>
      </c>
      <c r="I13" s="4" t="e">
        <f>#REF!</f>
        <v>#REF!</v>
      </c>
      <c r="J13" s="4">
        <v>0</v>
      </c>
      <c r="O13">
        <f t="shared" ref="O13:P13" si="23">P13*1.2</f>
        <v>993.59999999999991</v>
      </c>
      <c r="P13">
        <f t="shared" si="23"/>
        <v>828</v>
      </c>
      <c r="Q13">
        <v>690</v>
      </c>
      <c r="R13" s="2">
        <v>7200000</v>
      </c>
      <c r="S13" t="s">
        <v>38</v>
      </c>
      <c r="T13" s="8" t="s">
        <v>40</v>
      </c>
    </row>
    <row r="14" spans="1:20" s="43" customFormat="1" x14ac:dyDescent="0.25">
      <c r="A14" s="41">
        <f t="shared" si="6"/>
        <v>0</v>
      </c>
      <c r="B14" s="41">
        <f t="shared" si="7"/>
        <v>626</v>
      </c>
      <c r="C14" s="41">
        <f t="shared" si="8"/>
        <v>751.19999999999993</v>
      </c>
      <c r="D14" s="41">
        <f t="shared" si="9"/>
        <v>901.43999999999994</v>
      </c>
      <c r="E14" s="42">
        <f t="shared" si="10"/>
        <v>8900000</v>
      </c>
      <c r="F14" s="41">
        <f t="shared" si="11"/>
        <v>14217</v>
      </c>
      <c r="G14" s="41">
        <f t="shared" si="12"/>
        <v>11848</v>
      </c>
      <c r="H14" s="41">
        <f t="shared" si="13"/>
        <v>9873</v>
      </c>
      <c r="I14" s="41" t="e">
        <f>#REF!</f>
        <v>#REF!</v>
      </c>
      <c r="J14" s="41">
        <v>0</v>
      </c>
      <c r="O14" s="43">
        <f t="shared" ref="O14:P14" si="24">P14*1.2</f>
        <v>901.43999999999994</v>
      </c>
      <c r="P14" s="43">
        <f t="shared" si="24"/>
        <v>751.19999999999993</v>
      </c>
      <c r="Q14" s="43">
        <v>626</v>
      </c>
      <c r="R14" s="44">
        <v>8900000</v>
      </c>
      <c r="S14" s="43" t="s">
        <v>38</v>
      </c>
      <c r="T14" s="43" t="s">
        <v>39</v>
      </c>
    </row>
    <row r="15" spans="1:20" x14ac:dyDescent="0.25">
      <c r="A15" s="4">
        <f t="shared" si="6"/>
        <v>0</v>
      </c>
      <c r="B15" s="4">
        <f t="shared" si="7"/>
        <v>630</v>
      </c>
      <c r="C15" s="4">
        <f t="shared" si="8"/>
        <v>756</v>
      </c>
      <c r="D15" s="4">
        <f t="shared" si="9"/>
        <v>907.19999999999993</v>
      </c>
      <c r="E15" s="5">
        <f t="shared" si="10"/>
        <v>7000000</v>
      </c>
      <c r="F15" s="10">
        <f t="shared" si="11"/>
        <v>11111</v>
      </c>
      <c r="G15" s="10">
        <f t="shared" si="12"/>
        <v>9259</v>
      </c>
      <c r="H15" s="10">
        <f t="shared" si="13"/>
        <v>7716</v>
      </c>
      <c r="I15" s="4" t="e">
        <f>#REF!</f>
        <v>#REF!</v>
      </c>
      <c r="J15" s="4">
        <v>0</v>
      </c>
      <c r="O15">
        <f t="shared" ref="O15:P17" si="25">P15*1.2</f>
        <v>907.19999999999993</v>
      </c>
      <c r="P15">
        <f t="shared" si="25"/>
        <v>756</v>
      </c>
      <c r="Q15">
        <v>630</v>
      </c>
      <c r="R15" s="2">
        <v>7000000</v>
      </c>
      <c r="S15" t="s">
        <v>38</v>
      </c>
      <c r="T15" s="8" t="s">
        <v>39</v>
      </c>
    </row>
    <row r="16" spans="1:20" s="43" customFormat="1" x14ac:dyDescent="0.25">
      <c r="A16" s="41">
        <f t="shared" ref="A16:A18" si="26">N16</f>
        <v>0</v>
      </c>
      <c r="B16" s="41">
        <f t="shared" ref="B16:B18" si="27">Q16</f>
        <v>535</v>
      </c>
      <c r="C16" s="41">
        <f t="shared" ref="C16:C18" si="28">B16*1.2</f>
        <v>642</v>
      </c>
      <c r="D16" s="41">
        <f t="shared" ref="D16:D18" si="29">C16*1.2</f>
        <v>770.4</v>
      </c>
      <c r="E16" s="42">
        <f t="shared" ref="E16:E18" si="30">R16</f>
        <v>7400000</v>
      </c>
      <c r="F16" s="41">
        <f t="shared" ref="F16:F18" si="31">ROUND((E16/B16),0)</f>
        <v>13832</v>
      </c>
      <c r="G16" s="41">
        <f t="shared" ref="G16:G18" si="32">ROUND((E16/C16),0)</f>
        <v>11526</v>
      </c>
      <c r="H16" s="41">
        <f t="shared" ref="H16:H18" si="33">ROUND((E16/D16),0)</f>
        <v>9605</v>
      </c>
      <c r="I16" s="41" t="e">
        <f>#REF!</f>
        <v>#REF!</v>
      </c>
      <c r="J16" s="41">
        <v>0</v>
      </c>
      <c r="O16" s="43">
        <f t="shared" si="25"/>
        <v>770.4</v>
      </c>
      <c r="P16" s="43">
        <f t="shared" si="25"/>
        <v>642</v>
      </c>
      <c r="Q16" s="43">
        <v>535</v>
      </c>
      <c r="R16" s="44">
        <v>7400000</v>
      </c>
    </row>
    <row r="17" spans="1:24" x14ac:dyDescent="0.25">
      <c r="A17" s="4">
        <f t="shared" si="26"/>
        <v>0</v>
      </c>
      <c r="B17" s="4">
        <f t="shared" si="27"/>
        <v>635</v>
      </c>
      <c r="C17" s="4">
        <f t="shared" si="28"/>
        <v>762</v>
      </c>
      <c r="D17" s="4">
        <f t="shared" si="29"/>
        <v>914.4</v>
      </c>
      <c r="E17" s="5">
        <f t="shared" si="30"/>
        <v>8000000</v>
      </c>
      <c r="F17" s="10">
        <f t="shared" si="31"/>
        <v>12598</v>
      </c>
      <c r="G17" s="10">
        <f t="shared" si="32"/>
        <v>10499</v>
      </c>
      <c r="H17" s="10">
        <f t="shared" si="33"/>
        <v>8749</v>
      </c>
      <c r="I17" s="4" t="e">
        <f>#REF!</f>
        <v>#REF!</v>
      </c>
      <c r="J17" s="4">
        <v>0</v>
      </c>
      <c r="O17">
        <f t="shared" si="25"/>
        <v>914.4</v>
      </c>
      <c r="P17">
        <f t="shared" si="25"/>
        <v>762</v>
      </c>
      <c r="Q17">
        <v>635</v>
      </c>
      <c r="R17" s="2">
        <v>8000000</v>
      </c>
    </row>
    <row r="18" spans="1:24" x14ac:dyDescent="0.25">
      <c r="A18" s="4">
        <f t="shared" si="26"/>
        <v>0</v>
      </c>
      <c r="B18" s="4">
        <f t="shared" si="27"/>
        <v>0</v>
      </c>
      <c r="C18" s="4">
        <f t="shared" si="28"/>
        <v>0</v>
      </c>
      <c r="D18" s="4">
        <f t="shared" si="29"/>
        <v>0</v>
      </c>
      <c r="E18" s="5">
        <f t="shared" si="30"/>
        <v>0</v>
      </c>
      <c r="F18" s="10" t="e">
        <f t="shared" si="31"/>
        <v>#DIV/0!</v>
      </c>
      <c r="G18" s="10" t="e">
        <f t="shared" si="32"/>
        <v>#DIV/0!</v>
      </c>
      <c r="H18" s="10" t="e">
        <f t="shared" si="33"/>
        <v>#DIV/0!</v>
      </c>
      <c r="I18" s="4" t="e">
        <f>#REF!</f>
        <v>#REF!</v>
      </c>
      <c r="J18" s="4">
        <v>0</v>
      </c>
      <c r="O18">
        <f t="shared" ref="O18" si="34">P18*1.2</f>
        <v>0</v>
      </c>
      <c r="P18">
        <f t="shared" ref="P18" si="35">Q18*1.2</f>
        <v>0</v>
      </c>
      <c r="Q18">
        <v>0</v>
      </c>
      <c r="R18" s="2">
        <v>0</v>
      </c>
    </row>
    <row r="19" spans="1:24" ht="15.75" x14ac:dyDescent="0.25">
      <c r="U19" s="18" t="s">
        <v>13</v>
      </c>
      <c r="V19" s="19"/>
      <c r="W19" s="20">
        <v>12500</v>
      </c>
      <c r="X19" s="21" t="s">
        <v>37</v>
      </c>
    </row>
    <row r="20" spans="1:24" ht="38.25" customHeight="1" x14ac:dyDescent="0.25">
      <c r="S20" s="11"/>
      <c r="T20" s="11"/>
      <c r="U20" s="22" t="s">
        <v>14</v>
      </c>
      <c r="V20" s="19"/>
      <c r="W20" s="20">
        <v>3000</v>
      </c>
      <c r="X20" s="23"/>
    </row>
    <row r="21" spans="1:24" ht="15.75" x14ac:dyDescent="0.25">
      <c r="S21" s="11"/>
      <c r="T21" s="11"/>
      <c r="U21" s="18" t="s">
        <v>15</v>
      </c>
      <c r="V21" s="19"/>
      <c r="W21" s="20">
        <f>W19-W20</f>
        <v>9500</v>
      </c>
      <c r="X21" s="23"/>
    </row>
    <row r="22" spans="1:24" ht="15.75" x14ac:dyDescent="0.25">
      <c r="G22" s="6"/>
      <c r="H22" s="6"/>
      <c r="O22">
        <v>590</v>
      </c>
      <c r="S22" s="11"/>
      <c r="T22" s="11"/>
      <c r="U22" s="18" t="s">
        <v>16</v>
      </c>
      <c r="V22" s="19"/>
      <c r="W22" s="20">
        <f>W20</f>
        <v>3000</v>
      </c>
      <c r="X22" s="23"/>
    </row>
    <row r="23" spans="1:24" ht="15.75" x14ac:dyDescent="0.25">
      <c r="O23">
        <v>36</v>
      </c>
      <c r="S23" s="11"/>
      <c r="T23" s="11"/>
      <c r="U23" s="18" t="s">
        <v>17</v>
      </c>
      <c r="V23" s="24"/>
      <c r="W23" s="25">
        <f>X23-X24</f>
        <v>0</v>
      </c>
      <c r="X23" s="26">
        <v>2023</v>
      </c>
    </row>
    <row r="24" spans="1:24" ht="15.75" x14ac:dyDescent="0.25">
      <c r="O24">
        <f>O22+O23</f>
        <v>626</v>
      </c>
      <c r="S24" s="11"/>
      <c r="T24" s="11"/>
      <c r="U24" s="18" t="s">
        <v>18</v>
      </c>
      <c r="V24" s="24"/>
      <c r="W24" s="25">
        <f>W25-W23</f>
        <v>60</v>
      </c>
      <c r="X24" s="25">
        <v>2023</v>
      </c>
    </row>
    <row r="25" spans="1:24" ht="15.75" x14ac:dyDescent="0.25">
      <c r="O25">
        <f>O24*13000</f>
        <v>8138000</v>
      </c>
      <c r="S25" s="11"/>
      <c r="T25" s="11"/>
      <c r="U25" s="18" t="s">
        <v>19</v>
      </c>
      <c r="V25" s="24"/>
      <c r="W25" s="25">
        <v>60</v>
      </c>
      <c r="X25" s="25"/>
    </row>
    <row r="26" spans="1:24" ht="39" customHeight="1" x14ac:dyDescent="0.25">
      <c r="P26" s="47" t="s">
        <v>35</v>
      </c>
      <c r="Q26" s="47"/>
      <c r="R26" s="47"/>
      <c r="S26" s="47"/>
      <c r="T26" s="48"/>
      <c r="U26" s="22" t="s">
        <v>20</v>
      </c>
      <c r="V26" s="24"/>
      <c r="W26" s="25">
        <f>90*W23/W25</f>
        <v>0</v>
      </c>
      <c r="X26" s="25"/>
    </row>
    <row r="27" spans="1:24" ht="15.75" x14ac:dyDescent="0.25">
      <c r="U27" s="18"/>
      <c r="V27" s="27"/>
      <c r="W27" s="28">
        <f>W26%</f>
        <v>0</v>
      </c>
      <c r="X27" s="28"/>
    </row>
    <row r="28" spans="1:24" ht="15.75" x14ac:dyDescent="0.25">
      <c r="P28" s="15" t="s">
        <v>31</v>
      </c>
      <c r="Q28" s="15" t="s">
        <v>36</v>
      </c>
      <c r="R28" s="15" t="s">
        <v>32</v>
      </c>
      <c r="S28" s="15" t="s">
        <v>33</v>
      </c>
      <c r="T28" s="13"/>
      <c r="U28" s="18" t="s">
        <v>21</v>
      </c>
      <c r="V28" s="19"/>
      <c r="W28" s="20">
        <f>W22*W27</f>
        <v>0</v>
      </c>
      <c r="X28" s="23"/>
    </row>
    <row r="29" spans="1:24" ht="15.75" x14ac:dyDescent="0.25">
      <c r="Q29">
        <f>W34</f>
        <v>626</v>
      </c>
      <c r="R29" s="16">
        <f>N15</f>
        <v>0</v>
      </c>
      <c r="S29" s="16">
        <f>R29*Q29</f>
        <v>0</v>
      </c>
      <c r="U29" s="18" t="s">
        <v>22</v>
      </c>
      <c r="V29" s="19"/>
      <c r="W29" s="20">
        <f>W22-W28</f>
        <v>3000</v>
      </c>
      <c r="X29" s="23"/>
    </row>
    <row r="30" spans="1:24" ht="15.75" x14ac:dyDescent="0.25">
      <c r="R30" s="6" t="s">
        <v>33</v>
      </c>
      <c r="S30" s="17">
        <f>SUM(S29:S29)</f>
        <v>0</v>
      </c>
      <c r="U30" s="18" t="s">
        <v>15</v>
      </c>
      <c r="V30" s="19"/>
      <c r="W30" s="20">
        <f>W21</f>
        <v>9500</v>
      </c>
      <c r="X30" s="23"/>
    </row>
    <row r="31" spans="1:24" ht="15.75" x14ac:dyDescent="0.25">
      <c r="R31" s="6" t="s">
        <v>25</v>
      </c>
      <c r="S31" s="17">
        <f>S30*90%</f>
        <v>0</v>
      </c>
      <c r="U31" s="24"/>
      <c r="V31" s="19"/>
      <c r="W31" s="20"/>
      <c r="X31" s="23"/>
    </row>
    <row r="32" spans="1:24" ht="15.75" x14ac:dyDescent="0.25">
      <c r="R32" s="6" t="s">
        <v>34</v>
      </c>
      <c r="S32" s="17">
        <f>S30*80%</f>
        <v>0</v>
      </c>
      <c r="U32" s="29" t="s">
        <v>23</v>
      </c>
      <c r="V32" s="30"/>
      <c r="W32" s="21">
        <f>W30+W29</f>
        <v>12500</v>
      </c>
      <c r="X32" s="23"/>
    </row>
    <row r="33" spans="15:24" ht="15.75" x14ac:dyDescent="0.25">
      <c r="S33" s="11"/>
      <c r="T33" s="11"/>
      <c r="U33" s="24"/>
      <c r="V33" s="24"/>
      <c r="W33" s="25"/>
      <c r="X33" s="25"/>
    </row>
    <row r="34" spans="15:24" ht="15.75" x14ac:dyDescent="0.25">
      <c r="S34" s="11"/>
      <c r="T34" s="11"/>
      <c r="U34" s="29" t="s">
        <v>36</v>
      </c>
      <c r="V34" s="31"/>
      <c r="W34" s="26">
        <v>626</v>
      </c>
      <c r="X34" s="25"/>
    </row>
    <row r="35" spans="15:24" ht="15.75" x14ac:dyDescent="0.25">
      <c r="P35" s="14" t="s">
        <v>30</v>
      </c>
      <c r="S35" s="11"/>
      <c r="T35" s="12"/>
      <c r="U35" s="18" t="s">
        <v>24</v>
      </c>
      <c r="V35" s="32"/>
      <c r="W35" s="33">
        <f>W32*W34+X36</f>
        <v>7825000</v>
      </c>
      <c r="X35" s="45">
        <f>W35*0.9</f>
        <v>7042500</v>
      </c>
    </row>
    <row r="36" spans="15:24" ht="15.75" x14ac:dyDescent="0.25">
      <c r="S36" s="12"/>
      <c r="T36" s="11"/>
      <c r="U36" s="18" t="s">
        <v>25</v>
      </c>
      <c r="V36" s="24"/>
      <c r="W36" s="34">
        <f>W35*0.9</f>
        <v>7042500</v>
      </c>
      <c r="X36" s="35"/>
    </row>
    <row r="37" spans="15:24" ht="15.75" x14ac:dyDescent="0.25">
      <c r="S37" s="11"/>
      <c r="T37" s="11"/>
      <c r="U37" s="18" t="s">
        <v>26</v>
      </c>
      <c r="V37" s="24"/>
      <c r="W37" s="34">
        <f>W35*0.8</f>
        <v>6260000</v>
      </c>
      <c r="X37" s="34"/>
    </row>
    <row r="38" spans="15:24" ht="15.75" x14ac:dyDescent="0.25">
      <c r="O38" s="11"/>
      <c r="P38" s="11"/>
      <c r="Q38" s="11"/>
      <c r="R38" s="11"/>
      <c r="S38" s="11"/>
      <c r="T38" s="11"/>
      <c r="U38" s="18"/>
      <c r="V38" s="24"/>
      <c r="W38" s="36"/>
      <c r="X38" s="25"/>
    </row>
    <row r="39" spans="15:24" ht="15.75" x14ac:dyDescent="0.25">
      <c r="U39" s="37" t="s">
        <v>27</v>
      </c>
      <c r="V39" s="38"/>
      <c r="W39" s="39">
        <f>W20*W34</f>
        <v>1878000</v>
      </c>
      <c r="X39" s="39"/>
    </row>
    <row r="40" spans="15:24" ht="15.75" x14ac:dyDescent="0.25">
      <c r="U40" s="18" t="s">
        <v>28</v>
      </c>
      <c r="V40" s="24"/>
      <c r="W40" s="36"/>
      <c r="X40" s="36"/>
    </row>
    <row r="41" spans="15:24" ht="15.75" x14ac:dyDescent="0.25">
      <c r="U41" s="40" t="s">
        <v>29</v>
      </c>
      <c r="V41" s="36"/>
      <c r="W41" s="34">
        <f>W35*0.025/12</f>
        <v>16302.083333333334</v>
      </c>
      <c r="X41" s="34"/>
    </row>
  </sheetData>
  <mergeCells count="2">
    <mergeCell ref="A8:R8"/>
    <mergeCell ref="P26:T2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2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C13" sqref="AC13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O37" sqref="O3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G38" sqref="G3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C12:AC13"/>
  <sheetViews>
    <sheetView topLeftCell="A7" workbookViewId="0">
      <selection activeCell="AC14" sqref="AC14"/>
    </sheetView>
  </sheetViews>
  <sheetFormatPr defaultRowHeight="15" x14ac:dyDescent="0.25"/>
  <sheetData>
    <row r="12" spans="29:29" x14ac:dyDescent="0.25">
      <c r="AC12">
        <v>89</v>
      </c>
    </row>
    <row r="13" spans="29:29" x14ac:dyDescent="0.25">
      <c r="AC13">
        <f>AC12/626</f>
        <v>0.14217252396166133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680DA-BB3F-4139-ABA4-72E0607CA6AC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2023-10-27T12:29:50Z</dcterms:modified>
</cp:coreProperties>
</file>