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iddhesh Suresh Zodge\"/>
    </mc:Choice>
  </mc:AlternateContent>
  <xr:revisionPtr revIDLastSave="0" documentId="13_ncr:1_{1175199E-D5A5-4BF4-B70B-4C43B43B96F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U9" i="4"/>
  <c r="Q8" i="4"/>
  <c r="U8" i="4"/>
  <c r="Q7" i="4"/>
  <c r="U7" i="4"/>
  <c r="C10" i="4"/>
  <c r="C11" i="4"/>
  <c r="C12" i="4"/>
  <c r="C13" i="4"/>
  <c r="C14" i="4"/>
  <c r="C15" i="4"/>
  <c r="C16" i="4"/>
  <c r="C17" i="4"/>
  <c r="C18" i="4"/>
  <c r="F18" i="4"/>
  <c r="I18" i="4" l="1"/>
  <c r="H20" i="4" l="1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<sst xmlns="http://schemas.openxmlformats.org/spreadsheetml/2006/main" count="26" uniqueCount="23">
  <si>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</si>
  <si>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</si>
  <si>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</si>
  <si>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</si>
  <si>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</si>
  <si>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</si>
  <si>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</si>
  <si>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</si>
  <si>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</si>
  <si>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</si>
  <si>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</si>
  <si>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</si>
  <si>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</si>
  <si>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</si>
  <si>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</si>
  <si>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rera ca</t>
  </si>
  <si>
    <t>agreement - 17.10.23 - 1,11,45,120</t>
  </si>
  <si>
    <t>bua</t>
  </si>
  <si>
    <t>groudn</t>
  </si>
  <si>
    <t>19.01.23</t>
  </si>
  <si>
    <t>13.02.23</t>
  </si>
  <si>
    <t>27.01.23</t>
  </si>
  <si>
    <t>f. no. 2105, 21st floor, tricity montview, sector 8, sanpada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</si>
</sst>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201707</xdr:colOff>
      <xdr:row>3</xdr:row>
      <xdr:rowOff>100853</xdr:rowOff>
    </xdr:from>
    <xdr:to>
      <xdr:col>17</xdr:col>
      <xdr:colOff>546482</xdr:colOff>
      <xdr:row>52</xdr:row>
      <xdr:rowOff>161518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D0A64-9A12-48B7-95F1-57FF2B6A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942" y="672353"/>
          <a:ext cx="9421540" cy="9126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593911</xdr:colOff>
      <xdr:row>26</xdr:row>
      <xdr:rowOff>89647</xdr:rowOff>
    </xdr:from>
    <xdr:to>
      <xdr:col>17</xdr:col>
      <xdr:colOff>219253</xdr:colOff>
      <xdr:row>73</xdr:row>
      <xdr:rowOff>129002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C0DF0-8A95-4C88-959D-52D08E38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029" y="5042647"/>
          <a:ext cx="9307224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278091</xdr:colOff>
      <xdr:row>48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652EF-1415-428E-B3FE-F197EC2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49</xdr:row>
      <xdr:rowOff>77440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961F72-2E93-4F55-A10E-0AA386E6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172750</xdr:colOff>
      <xdr:row>54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B5D6B7-399C-40E0-9F8B-8520A07A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16750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36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FE913-08C9-4EBF-8174-ED26A0FC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0DFB5-D89C-4234-B43A-5A6BD2289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CF664-F050-4389-BB29-1BA28DE4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="115" zoomScaleNormal="115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640</v>
      </c>
      <c r="C2" s="4">
        <f>B2*1.1</f>
        <v>704</v>
      </c>
      <c r="D2" s="4">
        <f t="shared" ref="D2:D13" si="2">C2*1.2</f>
        <v>844.8</v>
      </c>
      <c r="E2" s="15">
        <f t="shared" ref="E2:E13" si="3">R2</f>
        <v>14500000</v>
      </c>
      <c r="F2" s="9">
        <f t="shared" ref="F2:F13" si="4">ROUND((E2/B2),0)</f>
        <v>22656</v>
      </c>
      <c r="G2" s="9">
        <f t="shared" ref="G2:G13" si="5">ROUND((E2/C2),0)</f>
        <v>20597</v>
      </c>
      <c r="H2" s="9">
        <f t="shared" ref="H2:H13" si="6">ROUND((E2/D2),0)</f>
        <v>17164</v>
      </c>
      <c r="I2" s="4" t="e">
        <f>#REF!</f>
        <v>#REF!</v>
      </c>
      <c r="J2" s="4">
        <f t="shared" ref="J2:J13" si="7">S2</f>
        <v>21</v>
      </c>
      <c r="O2">
        <v>0</v>
      </c>
      <c r="P2">
        <f t="shared" ref="P2:P12" si="8">O2/1.2</f>
        <v>0</v>
      </c>
      <c r="Q2">
        <v>640</v>
      </c>
      <c r="R2" s="2">
        <v>14500000</v>
      </c>
      <c r="S2" s="7">
        <v>21</v>
      </c>
      <c r="T2" s="7"/>
    </row>
    <row r="3" spans="1:21" x14ac:dyDescent="0.25">
      <c r="A3" s="4">
        <f t="shared" si="0"/>
        <v>0</v>
      </c>
      <c r="B3" s="4">
        <f t="shared" si="1"/>
        <v>640</v>
      </c>
      <c r="C3" s="4">
        <f t="shared" ref="C3:C18" si="9">B3*1.1</f>
        <v>704</v>
      </c>
      <c r="D3" s="4">
        <f t="shared" si="2"/>
        <v>844.8</v>
      </c>
      <c r="E3" s="15">
        <f t="shared" si="3"/>
        <v>13700000</v>
      </c>
      <c r="F3" s="14">
        <f t="shared" si="4"/>
        <v>21406</v>
      </c>
      <c r="G3" s="9">
        <f t="shared" si="5"/>
        <v>19460</v>
      </c>
      <c r="H3" s="9">
        <f t="shared" si="6"/>
        <v>16217</v>
      </c>
      <c r="I3" s="4" t="e">
        <f>#REF!</f>
        <v>#REF!</v>
      </c>
      <c r="J3" s="4">
        <f t="shared" si="7"/>
        <v>23</v>
      </c>
      <c r="O3">
        <v>0</v>
      </c>
      <c r="P3">
        <f t="shared" si="8"/>
        <v>0</v>
      </c>
      <c r="Q3">
        <v>640</v>
      </c>
      <c r="R3" s="2">
        <v>13700000</v>
      </c>
      <c r="S3" s="7">
        <v>23</v>
      </c>
      <c r="T3" s="7"/>
    </row>
    <row r="4" spans="1:21" x14ac:dyDescent="0.25">
      <c r="A4" s="4">
        <f t="shared" si="0"/>
        <v>0</v>
      </c>
      <c r="B4" s="4">
        <f t="shared" si="1"/>
        <v>665</v>
      </c>
      <c r="C4" s="4">
        <f t="shared" si="9"/>
        <v>731.50000000000011</v>
      </c>
      <c r="D4" s="4">
        <f t="shared" si="2"/>
        <v>877.80000000000007</v>
      </c>
      <c r="E4" s="15">
        <f t="shared" si="3"/>
        <v>15000000</v>
      </c>
      <c r="F4" s="9">
        <f t="shared" si="4"/>
        <v>22556</v>
      </c>
      <c r="G4" s="9">
        <f t="shared" si="5"/>
        <v>20506</v>
      </c>
      <c r="H4" s="9">
        <f t="shared" si="6"/>
        <v>17088</v>
      </c>
      <c r="I4" s="4" t="e">
        <f>#REF!</f>
        <v>#REF!</v>
      </c>
      <c r="J4" s="4" t="str">
        <f t="shared" si="7"/>
        <v>groudn</v>
      </c>
      <c r="O4">
        <v>0</v>
      </c>
      <c r="P4">
        <f t="shared" si="8"/>
        <v>0</v>
      </c>
      <c r="Q4">
        <v>665</v>
      </c>
      <c r="R4" s="2">
        <v>15000000</v>
      </c>
      <c r="S4" s="7" t="s">
        <v>18</v>
      </c>
      <c r="T4" s="7"/>
    </row>
    <row r="5" spans="1:21" x14ac:dyDescent="0.25">
      <c r="A5" s="4">
        <f t="shared" si="0"/>
        <v>0</v>
      </c>
      <c r="B5" s="4">
        <f t="shared" si="1"/>
        <v>645</v>
      </c>
      <c r="C5" s="4">
        <f t="shared" si="9"/>
        <v>709.50000000000011</v>
      </c>
      <c r="D5" s="4">
        <f t="shared" si="2"/>
        <v>851.40000000000009</v>
      </c>
      <c r="E5" s="15">
        <f t="shared" si="3"/>
        <v>12600000</v>
      </c>
      <c r="F5" s="14">
        <f t="shared" si="4"/>
        <v>19535</v>
      </c>
      <c r="G5" s="9">
        <f t="shared" si="5"/>
        <v>17759</v>
      </c>
      <c r="H5" s="9">
        <f t="shared" si="6"/>
        <v>14799</v>
      </c>
      <c r="I5" s="4" t="e">
        <f>#REF!</f>
        <v>#REF!</v>
      </c>
      <c r="J5" s="4">
        <f t="shared" si="7"/>
        <v>20</v>
      </c>
      <c r="O5">
        <v>0</v>
      </c>
      <c r="P5">
        <f t="shared" si="8"/>
        <v>0</v>
      </c>
      <c r="Q5">
        <v>645</v>
      </c>
      <c r="R5" s="2">
        <v>12600000</v>
      </c>
      <c r="S5" s="7">
        <v>20</v>
      </c>
      <c r="T5" s="7"/>
    </row>
    <row r="6" spans="1:21" x14ac:dyDescent="0.25">
      <c r="A6" s="4">
        <f t="shared" si="0"/>
        <v>0</v>
      </c>
      <c r="B6" s="4">
        <f t="shared" si="1"/>
        <v>740</v>
      </c>
      <c r="C6" s="4">
        <f t="shared" si="9"/>
        <v>814.00000000000011</v>
      </c>
      <c r="D6" s="4">
        <f t="shared" si="2"/>
        <v>976.80000000000007</v>
      </c>
      <c r="E6" s="15">
        <f t="shared" si="3"/>
        <v>16200000</v>
      </c>
      <c r="F6" s="14">
        <f t="shared" si="4"/>
        <v>21892</v>
      </c>
      <c r="G6" s="9">
        <f t="shared" si="5"/>
        <v>19902</v>
      </c>
      <c r="H6" s="9">
        <f t="shared" si="6"/>
        <v>16585</v>
      </c>
      <c r="I6" s="4" t="e">
        <f>#REF!</f>
        <v>#REF!</v>
      </c>
      <c r="J6" s="4">
        <f t="shared" si="7"/>
        <v>23</v>
      </c>
      <c r="O6">
        <v>0</v>
      </c>
      <c r="P6">
        <f t="shared" si="8"/>
        <v>0</v>
      </c>
      <c r="Q6">
        <v>740</v>
      </c>
      <c r="R6" s="2">
        <v>16200000</v>
      </c>
      <c r="S6" s="7">
        <v>23</v>
      </c>
      <c r="T6" s="7"/>
    </row>
    <row r="7" spans="1:21" x14ac:dyDescent="0.25">
      <c r="A7" s="4">
        <f t="shared" si="0"/>
        <v>0</v>
      </c>
      <c r="B7" s="4">
        <f t="shared" si="1"/>
        <v>701.48987999999997</v>
      </c>
      <c r="C7" s="4">
        <f t="shared" si="9"/>
        <v>771.638868</v>
      </c>
      <c r="D7" s="4">
        <f t="shared" si="2"/>
        <v>925.9666416</v>
      </c>
      <c r="E7" s="15">
        <f t="shared" si="3"/>
        <v>13014950</v>
      </c>
      <c r="F7" s="9">
        <f t="shared" si="4"/>
        <v>18553</v>
      </c>
      <c r="G7" s="9">
        <f t="shared" si="5"/>
        <v>16867</v>
      </c>
      <c r="H7" s="9">
        <f t="shared" si="6"/>
        <v>14056</v>
      </c>
      <c r="I7" s="4" t="e">
        <f>#REF!</f>
        <v>#REF!</v>
      </c>
      <c r="J7" s="4" t="str">
        <f t="shared" si="7"/>
        <v>19.01.23</v>
      </c>
      <c r="O7">
        <v>0</v>
      </c>
      <c r="P7">
        <f t="shared" si="8"/>
        <v>0</v>
      </c>
      <c r="Q7">
        <f>U7*10.764</f>
        <v>701.48987999999997</v>
      </c>
      <c r="R7" s="2">
        <v>13014950</v>
      </c>
      <c r="S7" s="7" t="s">
        <v>19</v>
      </c>
      <c r="T7" s="7">
        <v>17</v>
      </c>
      <c r="U7">
        <f>59.69+5.48</f>
        <v>65.17</v>
      </c>
    </row>
    <row r="8" spans="1:21" x14ac:dyDescent="0.25">
      <c r="A8" s="4">
        <f t="shared" si="0"/>
        <v>0</v>
      </c>
      <c r="B8" s="4">
        <f t="shared" si="1"/>
        <v>638.62811999999997</v>
      </c>
      <c r="C8" s="4">
        <f t="shared" si="9"/>
        <v>702.49093200000004</v>
      </c>
      <c r="D8" s="4">
        <f t="shared" si="2"/>
        <v>842.98911840000005</v>
      </c>
      <c r="E8" s="15">
        <f t="shared" si="3"/>
        <v>12916000</v>
      </c>
      <c r="F8" s="9">
        <f t="shared" si="4"/>
        <v>20225</v>
      </c>
      <c r="G8" s="9">
        <f t="shared" si="5"/>
        <v>18386</v>
      </c>
      <c r="H8" s="9">
        <f t="shared" si="6"/>
        <v>15322</v>
      </c>
      <c r="I8" s="4" t="e">
        <f>#REF!</f>
        <v>#REF!</v>
      </c>
      <c r="J8" s="4" t="str">
        <f t="shared" si="7"/>
        <v>13.02.23</v>
      </c>
      <c r="O8">
        <v>0</v>
      </c>
      <c r="P8">
        <f t="shared" si="8"/>
        <v>0</v>
      </c>
      <c r="Q8">
        <f>U8*10.764</f>
        <v>638.62811999999997</v>
      </c>
      <c r="R8" s="2">
        <v>12916000</v>
      </c>
      <c r="S8" s="7" t="s">
        <v>20</v>
      </c>
      <c r="T8" s="7">
        <v>21</v>
      </c>
      <c r="U8">
        <f>56.26+3.07</f>
        <v>59.33</v>
      </c>
    </row>
    <row r="9" spans="1:21" x14ac:dyDescent="0.25">
      <c r="A9" s="4">
        <f t="shared" si="0"/>
        <v>0</v>
      </c>
      <c r="B9" s="4">
        <f t="shared" si="1"/>
        <v>700.73639999999989</v>
      </c>
      <c r="C9" s="4">
        <f t="shared" si="9"/>
        <v>770.81003999999996</v>
      </c>
      <c r="D9" s="4">
        <f t="shared" si="2"/>
        <v>924.97204799999986</v>
      </c>
      <c r="E9" s="15">
        <f t="shared" si="3"/>
        <v>13698200</v>
      </c>
      <c r="F9" s="14">
        <f t="shared" si="4"/>
        <v>19548</v>
      </c>
      <c r="G9" s="9">
        <f t="shared" si="5"/>
        <v>17771</v>
      </c>
      <c r="H9" s="9">
        <f t="shared" si="6"/>
        <v>14809</v>
      </c>
      <c r="I9" s="4" t="e">
        <f>#REF!</f>
        <v>#REF!</v>
      </c>
      <c r="J9" s="4" t="str">
        <f t="shared" si="7"/>
        <v>27.01.23</v>
      </c>
      <c r="O9">
        <v>0</v>
      </c>
      <c r="P9">
        <f t="shared" si="8"/>
        <v>0</v>
      </c>
      <c r="Q9">
        <f>U9*10.764</f>
        <v>700.73639999999989</v>
      </c>
      <c r="R9" s="2">
        <v>13698200</v>
      </c>
      <c r="S9" s="7" t="s">
        <v>21</v>
      </c>
      <c r="T9" s="7">
        <v>19</v>
      </c>
      <c r="U9">
        <f>59.92+5.18</f>
        <v>65.099999999999994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7:Q12" si="10">P10/1.2</f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1" x14ac:dyDescent="0.25">
      <c r="C16" s="4">
        <f t="shared" si="9"/>
        <v>0</v>
      </c>
    </row>
    <row r="17" spans="3:24" x14ac:dyDescent="0.25">
      <c r="C17" s="4">
        <f t="shared" si="9"/>
        <v>0</v>
      </c>
      <c r="G17" t="s">
        <v>22</v>
      </c>
    </row>
    <row r="18" spans="3:24" x14ac:dyDescent="0.25">
      <c r="C18" s="4">
        <f t="shared" si="9"/>
        <v>0</v>
      </c>
      <c r="E18" t="s">
        <v>17</v>
      </c>
      <c r="F18" s="6">
        <f>H18*1.1</f>
        <v>616</v>
      </c>
      <c r="G18" t="s">
        <v>15</v>
      </c>
      <c r="H18">
        <v>560</v>
      </c>
      <c r="I18">
        <f>52*10.764</f>
        <v>559.72799999999995</v>
      </c>
    </row>
    <row r="19" spans="3:24" x14ac:dyDescent="0.25">
      <c r="G19" t="s">
        <v>13</v>
      </c>
      <c r="H19">
        <v>20500</v>
      </c>
    </row>
    <row r="20" spans="3:24" x14ac:dyDescent="0.25">
      <c r="G20" t="s">
        <v>14</v>
      </c>
      <c r="H20">
        <f>H19*H18</f>
        <v>11480000</v>
      </c>
    </row>
    <row r="22" spans="3:24" x14ac:dyDescent="0.25">
      <c r="G22" s="5"/>
      <c r="H22" s="5"/>
    </row>
    <row r="23" spans="3:24" x14ac:dyDescent="0.25">
      <c r="G23" t="s">
        <v>16</v>
      </c>
    </row>
    <row r="24" spans="3:24" x14ac:dyDescent="0.25">
      <c r="P24" s="10"/>
      <c r="Q24" s="10"/>
      <c r="R24" s="12"/>
      <c r="T24" s="10"/>
      <c r="U24" s="10"/>
      <c r="V24" s="10"/>
      <c r="W24" s="10"/>
      <c r="X24" s="10"/>
    </row>
    <row r="25" spans="3:24" x14ac:dyDescent="0.25">
      <c r="P25" s="10"/>
      <c r="Q25" s="13"/>
      <c r="R25" s="13"/>
      <c r="T25" s="13"/>
      <c r="U25" s="13"/>
      <c r="V25" s="10"/>
      <c r="W25" s="10"/>
      <c r="X25" s="10"/>
    </row>
    <row r="26" spans="3:24" x14ac:dyDescent="0.25">
      <c r="P26" s="10"/>
      <c r="Q26" s="10"/>
      <c r="R26" s="10"/>
      <c r="T26" s="10"/>
      <c r="U26" s="10"/>
      <c r="V26" s="10"/>
      <c r="W26" s="10"/>
      <c r="X26" s="10"/>
    </row>
    <row r="27" spans="3:24" x14ac:dyDescent="0.25">
      <c r="P27" s="10"/>
      <c r="Q27" s="10"/>
      <c r="R27" s="10"/>
      <c r="T27" s="10"/>
      <c r="U27" s="10"/>
      <c r="V27" s="10"/>
      <c r="W27" s="10"/>
      <c r="X27" s="10"/>
    </row>
    <row r="28" spans="3:24" x14ac:dyDescent="0.25">
      <c r="P28" s="10"/>
      <c r="Q28" s="10"/>
      <c r="R28" s="11"/>
      <c r="T28" s="11"/>
      <c r="U28" s="11"/>
      <c r="V28" s="10"/>
      <c r="W28" s="10"/>
      <c r="X28" s="10"/>
    </row>
    <row r="29" spans="3:24" x14ac:dyDescent="0.25">
      <c r="P29" s="10"/>
      <c r="Q29" s="10"/>
      <c r="R29" s="10"/>
      <c r="T29" s="10"/>
      <c r="U29" s="10"/>
      <c r="V29" s="10"/>
      <c r="W29" s="10"/>
      <c r="X29" s="10"/>
    </row>
    <row r="30" spans="3:24" x14ac:dyDescent="0.25">
      <c r="P30" s="10"/>
      <c r="Q30" s="10"/>
      <c r="R30" s="10"/>
      <c r="T30" s="10"/>
      <c r="U30" s="10"/>
      <c r="V30" s="10"/>
      <c r="W30" s="10"/>
      <c r="X30" s="10"/>
    </row>
    <row r="31" spans="3:24" x14ac:dyDescent="0.25">
      <c r="P31" s="10"/>
      <c r="Q31" s="10"/>
      <c r="R31" s="10"/>
      <c r="T31" s="10"/>
      <c r="U31" s="10"/>
      <c r="V31" s="10"/>
      <c r="W31" s="10"/>
      <c r="X31" s="10"/>
    </row>
    <row r="32" spans="3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AG44" sqref="AG4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7" zoomScale="85" zoomScaleNormal="85" workbookViewId="0">
      <selection activeCell="F48" sqref="F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"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2023-10-29T09:18:14Z</dcterms:modified>
</cp:coreProperties>
</file>