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meer Ravikant Sawant\"/>
    </mc:Choice>
  </mc:AlternateContent>
  <xr:revisionPtr revIDLastSave="0" documentId="13_ncr:1_{36386C68-615E-4F92-9E0B-69989632229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5" i="4" l="1"/>
  <c r="U3" i="4" l="1"/>
  <c r="U8" i="4"/>
  <c r="U9" i="4"/>
  <c r="U10" i="4"/>
  <c r="U11" i="4"/>
  <c r="U12" i="4"/>
  <c r="U13" i="4"/>
  <c r="U14" i="4"/>
  <c r="T3" i="4"/>
  <c r="T4" i="4"/>
  <c r="U4" i="4" s="1"/>
  <c r="T5" i="4"/>
  <c r="U5" i="4" s="1"/>
  <c r="T6" i="4"/>
  <c r="U6" i="4" s="1"/>
  <c r="T7" i="4"/>
  <c r="U7" i="4" s="1"/>
  <c r="T8" i="4"/>
  <c r="T9" i="4"/>
  <c r="T10" i="4"/>
  <c r="T11" i="4"/>
  <c r="T12" i="4"/>
  <c r="T13" i="4"/>
  <c r="U2" i="4"/>
  <c r="T2" i="4"/>
  <c r="I21" i="4"/>
  <c r="E23" i="4"/>
  <c r="O21" i="4" l="1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<sst xmlns="http://schemas.openxmlformats.org/spreadsheetml/2006/main" count="170" uniqueCount="26">
  <si>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</si>
  <si>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</si>
  <si>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</si>
  <si>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</si>
  <si>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</si>
  <si>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</si>
  <si>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</si>
  <si>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</si>
  <si>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</si>
  <si>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</si>
  <si>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</si>
  <si>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</si>
  <si>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</si>
  <si>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303, 3rd floor, rohini, shankheshwar chsl, birla college road, kalyan west</t>
  </si>
  <si>
    <t>bua</t>
  </si>
  <si>
    <t>part oc - 03.03.2005</t>
  </si>
  <si>
    <t>rate</t>
  </si>
  <si>
    <t>mca</t>
  </si>
  <si>
    <t>previous report - 2018</t>
  </si>
  <si>
    <t>fmv</t>
  </si>
  <si>
    <t>loading - 40%</t>
  </si>
  <si>
    <t>agreement  - 2018 - 28 lakhs</t>
  </si>
  <si>
    <t>09.03.23</t>
  </si>
  <si>
    <t>shankheshwar</t>
  </si>
  <si>
    <t>chikanghar</t>
  </si>
  <si>
    <t>ls - 38 lakh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</si>
</sst>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4" fontId="0" fillId="2" borderId="0" xfId="0" applyNumberForma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70E4DB-8642-4EF0-BB51-DFE9D53D6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EC8CA-DCAF-4B2A-BBC7-EC3D9C8F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B89419-5FB3-44F7-8772-99001803B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BAD691-4490-468E-A865-1539257A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39352-5013-48A0-9FAA-44A8E7E36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A4759-4A3C-4832-AE94-14B93CDC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19" sqref="U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20</v>
      </c>
    </row>
    <row r="2" spans="1:21" x14ac:dyDescent="0.25">
      <c r="A2" s="4">
        <f t="shared" ref="A2:A15" si="0">N2</f>
        <v>0</v>
      </c>
      <c r="B2" s="4">
        <f t="shared" ref="B2:B15" si="1">Q2</f>
        <v>675</v>
      </c>
      <c r="C2" s="4">
        <f>B2*1.2</f>
        <v>810</v>
      </c>
      <c r="D2" s="4">
        <f t="shared" ref="D2:D13" si="2">C2*1.2</f>
        <v>972</v>
      </c>
      <c r="E2" s="14">
        <f t="shared" ref="E2:E13" si="3">R2</f>
        <v>4950000</v>
      </c>
      <c r="F2" s="9">
        <f t="shared" ref="F2:F13" si="4">ROUND((E2/B2),0)</f>
        <v>7333</v>
      </c>
      <c r="G2" s="9">
        <f t="shared" ref="G2:G13" si="5">ROUND((E2/C2),0)</f>
        <v>6111</v>
      </c>
      <c r="H2" s="9">
        <f t="shared" ref="H2:H13" si="6">ROUND((E2/D2),0)</f>
        <v>5093</v>
      </c>
      <c r="I2" s="9" t="e">
        <f>#REF!</f>
        <v>#REF!</v>
      </c>
      <c r="J2" s="4" t="str">
        <f t="shared" ref="J2:J13" si="7">S2</f>
        <v>09.03.23</v>
      </c>
      <c r="O2">
        <v>0</v>
      </c>
      <c r="P2">
        <v>810</v>
      </c>
      <c r="Q2">
        <f t="shared" ref="Q2:Q12" si="8">P2/1.2</f>
        <v>675</v>
      </c>
      <c r="R2" s="16">
        <v>4950000</v>
      </c>
      <c r="S2" s="7" t="s">
        <v>22</v>
      </c>
      <c r="T2" s="7">
        <f>Q2*1.4</f>
        <v>944.99999999999989</v>
      </c>
      <c r="U2" s="10">
        <f>R2/T2</f>
        <v>5238.0952380952385</v>
      </c>
    </row>
    <row r="3" spans="1:21" x14ac:dyDescent="0.25">
      <c r="A3" s="4">
        <f t="shared" si="0"/>
        <v>0</v>
      </c>
      <c r="B3" s="4">
        <f t="shared" si="1"/>
        <v>558.33333333333337</v>
      </c>
      <c r="C3" s="4">
        <f t="shared" ref="C3:C15" si="9">B3*1.2</f>
        <v>670</v>
      </c>
      <c r="D3" s="4">
        <f t="shared" si="2"/>
        <v>804</v>
      </c>
      <c r="E3" s="14">
        <f t="shared" si="3"/>
        <v>4700000</v>
      </c>
      <c r="F3" s="9">
        <f t="shared" si="4"/>
        <v>8418</v>
      </c>
      <c r="G3" s="9">
        <f t="shared" si="5"/>
        <v>7015</v>
      </c>
      <c r="H3" s="9">
        <f t="shared" si="6"/>
        <v>5846</v>
      </c>
      <c r="I3" s="9" t="e">
        <f>#REF!</f>
        <v>#REF!</v>
      </c>
      <c r="J3" s="4" t="str">
        <f t="shared" si="7"/>
        <v>shankheshwar</v>
      </c>
      <c r="O3">
        <v>0</v>
      </c>
      <c r="P3">
        <v>670</v>
      </c>
      <c r="Q3">
        <f t="shared" si="8"/>
        <v>558.33333333333337</v>
      </c>
      <c r="R3" s="16">
        <v>4700000</v>
      </c>
      <c r="S3" s="7" t="s">
        <v>23</v>
      </c>
      <c r="T3" s="7">
        <f t="shared" ref="T3:T13" si="10">Q3*1.4</f>
        <v>781.66666666666663</v>
      </c>
      <c r="U3" s="7">
        <f t="shared" ref="U3:U14" si="11">R3/T3</f>
        <v>6012.7931769722818</v>
      </c>
    </row>
    <row r="4" spans="1:21" x14ac:dyDescent="0.25">
      <c r="A4" s="4">
        <f t="shared" si="0"/>
        <v>0</v>
      </c>
      <c r="B4" s="4">
        <f t="shared" si="1"/>
        <v>588</v>
      </c>
      <c r="C4" s="4">
        <f t="shared" si="9"/>
        <v>705.6</v>
      </c>
      <c r="D4" s="4">
        <f t="shared" si="2"/>
        <v>846.72</v>
      </c>
      <c r="E4" s="14">
        <f t="shared" si="3"/>
        <v>2940000</v>
      </c>
      <c r="F4" s="9">
        <f t="shared" si="4"/>
        <v>5000</v>
      </c>
      <c r="G4" s="9">
        <f t="shared" si="5"/>
        <v>4167</v>
      </c>
      <c r="H4" s="9">
        <f t="shared" si="6"/>
        <v>3472</v>
      </c>
      <c r="I4" s="9" t="e">
        <f>#REF!</f>
        <v>#REF!</v>
      </c>
      <c r="J4" s="4" t="str">
        <f t="shared" si="7"/>
        <v>chikanghar</v>
      </c>
      <c r="O4">
        <v>0</v>
      </c>
      <c r="P4">
        <f t="shared" ref="P4:P12" si="12">O4/1.2</f>
        <v>0</v>
      </c>
      <c r="Q4">
        <v>588</v>
      </c>
      <c r="R4" s="2">
        <v>2940000</v>
      </c>
      <c r="S4" s="7" t="s">
        <v>24</v>
      </c>
      <c r="T4" s="7">
        <f t="shared" si="10"/>
        <v>823.19999999999993</v>
      </c>
      <c r="U4">
        <f t="shared" si="11"/>
        <v>3571.4285714285716</v>
      </c>
    </row>
    <row r="5" spans="1:21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14">
        <f t="shared" si="3"/>
        <v>4000000</v>
      </c>
      <c r="F5" s="9">
        <f t="shared" si="4"/>
        <v>10000</v>
      </c>
      <c r="G5" s="9">
        <f t="shared" si="5"/>
        <v>8333</v>
      </c>
      <c r="H5" s="9">
        <f t="shared" si="6"/>
        <v>6944</v>
      </c>
      <c r="I5" s="9" t="e">
        <f>#REF!</f>
        <v>#REF!</v>
      </c>
      <c r="J5" s="4" t="str">
        <f t="shared" si="7"/>
        <v>chikanghar</v>
      </c>
      <c r="O5">
        <v>0</v>
      </c>
      <c r="P5">
        <f t="shared" si="12"/>
        <v>0</v>
      </c>
      <c r="Q5">
        <v>400</v>
      </c>
      <c r="R5" s="15">
        <v>4000000</v>
      </c>
      <c r="S5" s="7" t="s">
        <v>24</v>
      </c>
      <c r="T5" s="7">
        <f t="shared" si="10"/>
        <v>560</v>
      </c>
      <c r="U5" s="10">
        <f t="shared" si="11"/>
        <v>7142.8571428571431</v>
      </c>
    </row>
    <row r="6" spans="1:21" x14ac:dyDescent="0.25">
      <c r="A6" s="4">
        <f t="shared" si="0"/>
        <v>0</v>
      </c>
      <c r="B6" s="4">
        <f t="shared" si="1"/>
        <v>430</v>
      </c>
      <c r="C6" s="4">
        <f t="shared" si="9"/>
        <v>516</v>
      </c>
      <c r="D6" s="4">
        <f t="shared" si="2"/>
        <v>619.19999999999993</v>
      </c>
      <c r="E6" s="14">
        <f t="shared" si="3"/>
        <v>4900000</v>
      </c>
      <c r="F6" s="9">
        <f t="shared" si="4"/>
        <v>11395</v>
      </c>
      <c r="G6" s="9">
        <f t="shared" si="5"/>
        <v>9496</v>
      </c>
      <c r="H6" s="9">
        <f t="shared" si="6"/>
        <v>7913</v>
      </c>
      <c r="I6" s="9" t="e">
        <f>#REF!</f>
        <v>#REF!</v>
      </c>
      <c r="J6" s="4" t="str">
        <f t="shared" si="7"/>
        <v>chikanghar</v>
      </c>
      <c r="O6">
        <v>0</v>
      </c>
      <c r="P6">
        <f t="shared" si="12"/>
        <v>0</v>
      </c>
      <c r="Q6">
        <v>430</v>
      </c>
      <c r="R6" s="2">
        <v>4900000</v>
      </c>
      <c r="S6" s="7" t="s">
        <v>24</v>
      </c>
      <c r="T6" s="7">
        <f t="shared" si="10"/>
        <v>602</v>
      </c>
      <c r="U6" s="10">
        <f t="shared" si="11"/>
        <v>8139.5348837209303</v>
      </c>
    </row>
    <row r="7" spans="1:21" x14ac:dyDescent="0.25">
      <c r="A7" s="4">
        <f t="shared" si="0"/>
        <v>0</v>
      </c>
      <c r="B7" s="4">
        <f t="shared" si="1"/>
        <v>395</v>
      </c>
      <c r="C7" s="4">
        <f t="shared" si="9"/>
        <v>474</v>
      </c>
      <c r="D7" s="4">
        <f t="shared" si="2"/>
        <v>568.79999999999995</v>
      </c>
      <c r="E7" s="14">
        <f t="shared" si="3"/>
        <v>3900000</v>
      </c>
      <c r="F7" s="9">
        <f t="shared" si="4"/>
        <v>9873</v>
      </c>
      <c r="G7" s="9">
        <f t="shared" si="5"/>
        <v>8228</v>
      </c>
      <c r="H7" s="9">
        <f t="shared" si="6"/>
        <v>6857</v>
      </c>
      <c r="I7" s="9" t="e">
        <f>#REF!</f>
        <v>#REF!</v>
      </c>
      <c r="J7" s="4" t="str">
        <f t="shared" si="7"/>
        <v>chikanghar</v>
      </c>
      <c r="O7">
        <v>0</v>
      </c>
      <c r="P7">
        <f t="shared" si="12"/>
        <v>0</v>
      </c>
      <c r="Q7">
        <v>395</v>
      </c>
      <c r="R7" s="15">
        <v>3900000</v>
      </c>
      <c r="S7" s="7" t="s">
        <v>24</v>
      </c>
      <c r="T7" s="7">
        <f t="shared" si="10"/>
        <v>553</v>
      </c>
      <c r="U7" s="10">
        <f t="shared" si="11"/>
        <v>7052.4412296564196</v>
      </c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4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9" t="e">
        <f>#REF!</f>
        <v>#REF!</v>
      </c>
      <c r="J8" s="4">
        <f t="shared" si="7"/>
        <v>0</v>
      </c>
      <c r="O8">
        <v>0</v>
      </c>
      <c r="P8">
        <f t="shared" si="12"/>
        <v>0</v>
      </c>
      <c r="Q8">
        <f t="shared" si="8"/>
        <v>0</v>
      </c>
      <c r="R8" s="2">
        <v>0</v>
      </c>
      <c r="S8" s="7"/>
      <c r="T8" s="7">
        <f t="shared" si="10"/>
        <v>0</v>
      </c>
      <c r="U8" t="e">
        <f t="shared" si="11"/>
        <v>#DIV/0!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4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9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8"/>
        <v>0</v>
      </c>
      <c r="R9" s="2">
        <v>0</v>
      </c>
      <c r="S9" s="7"/>
      <c r="T9" s="7">
        <f t="shared" si="10"/>
        <v>0</v>
      </c>
      <c r="U9" t="e">
        <f t="shared" si="11"/>
        <v>#DIV/0!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4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8"/>
        <v>0</v>
      </c>
      <c r="R10" s="2">
        <v>0</v>
      </c>
      <c r="S10" s="7"/>
      <c r="T10" s="7">
        <f t="shared" si="10"/>
        <v>0</v>
      </c>
      <c r="U10" t="e">
        <f t="shared" si="11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4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8"/>
        <v>0</v>
      </c>
      <c r="R11" s="2">
        <v>0</v>
      </c>
      <c r="S11" s="7"/>
      <c r="T11" s="7">
        <f t="shared" si="10"/>
        <v>0</v>
      </c>
      <c r="U11" t="e">
        <f t="shared" si="11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4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8"/>
        <v>0</v>
      </c>
      <c r="R12" s="2">
        <v>0</v>
      </c>
      <c r="S12" s="7"/>
      <c r="T12" s="7">
        <f t="shared" si="10"/>
        <v>0</v>
      </c>
      <c r="U12" t="e">
        <f t="shared" si="11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4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7"/>
      <c r="T13" s="7">
        <f t="shared" si="10"/>
        <v>0</v>
      </c>
      <c r="U13" t="e">
        <f t="shared" si="11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14">
        <f t="shared" ref="E14:E15" si="16">R14</f>
        <v>0</v>
      </c>
      <c r="F14" s="9" t="e">
        <f t="shared" ref="F14:F15" si="17">ROUND((E14/B14),0)</f>
        <v>#DIV/0!</v>
      </c>
      <c r="G14" s="9" t="e">
        <f t="shared" ref="G14:G15" si="18">ROUND((E14/C14),0)</f>
        <v>#DIV/0!</v>
      </c>
      <c r="H14" s="9" t="e">
        <f t="shared" ref="H14:H15" si="19">ROUND((E14/D14),0)</f>
        <v>#DIV/0!</v>
      </c>
      <c r="I14" s="9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7"/>
      <c r="T14" s="7"/>
      <c r="U14" t="e">
        <f t="shared" si="11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14">
        <f t="shared" si="16"/>
        <v>0</v>
      </c>
      <c r="F15" s="9" t="e">
        <f t="shared" si="17"/>
        <v>#DIV/0!</v>
      </c>
      <c r="G15" s="9" t="e">
        <f t="shared" si="18"/>
        <v>#DIV/0!</v>
      </c>
      <c r="H15" s="9" t="e">
        <f t="shared" si="19"/>
        <v>#DIV/0!</v>
      </c>
      <c r="I15" s="9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7"/>
      <c r="T15" s="7"/>
    </row>
    <row r="18" spans="4:24" x14ac:dyDescent="0.25">
      <c r="H18" t="s">
        <v>13</v>
      </c>
    </row>
    <row r="19" spans="4:24" x14ac:dyDescent="0.25">
      <c r="H19" t="s">
        <v>14</v>
      </c>
      <c r="I19">
        <v>540</v>
      </c>
    </row>
    <row r="20" spans="4:24" x14ac:dyDescent="0.25">
      <c r="D20" t="s">
        <v>18</v>
      </c>
      <c r="H20" t="s">
        <v>16</v>
      </c>
      <c r="I20">
        <v>6500</v>
      </c>
      <c r="O20" t="s">
        <v>17</v>
      </c>
      <c r="P20">
        <v>387</v>
      </c>
    </row>
    <row r="21" spans="4:24" x14ac:dyDescent="0.25">
      <c r="D21" t="s">
        <v>14</v>
      </c>
      <c r="E21">
        <v>540</v>
      </c>
      <c r="H21" t="s">
        <v>19</v>
      </c>
      <c r="I21">
        <f>I20*I19</f>
        <v>3510000</v>
      </c>
      <c r="O21">
        <f>I19/P20</f>
        <v>1.3953488372093024</v>
      </c>
    </row>
    <row r="22" spans="4:24" x14ac:dyDescent="0.25">
      <c r="D22" t="s">
        <v>16</v>
      </c>
      <c r="E22">
        <v>6000</v>
      </c>
      <c r="G22" s="5"/>
      <c r="H22" s="5"/>
    </row>
    <row r="23" spans="4:24" x14ac:dyDescent="0.25">
      <c r="E23">
        <f>E22*E21</f>
        <v>3240000</v>
      </c>
    </row>
    <row r="24" spans="4:24" x14ac:dyDescent="0.25">
      <c r="H24" t="s">
        <v>15</v>
      </c>
      <c r="P24" s="10"/>
      <c r="Q24" s="10"/>
      <c r="R24" s="12"/>
      <c r="T24" s="10"/>
      <c r="U24" s="10"/>
      <c r="V24" s="10"/>
      <c r="W24" s="10"/>
      <c r="X24" s="10"/>
    </row>
    <row r="25" spans="4:24" x14ac:dyDescent="0.25">
      <c r="H25" t="s">
        <v>21</v>
      </c>
      <c r="P25" s="10">
        <f>3348000+150000</f>
        <v>3498000</v>
      </c>
      <c r="Q25" s="13"/>
      <c r="R25" s="13"/>
      <c r="T25" s="13"/>
      <c r="U25" s="13"/>
      <c r="V25" s="10"/>
      <c r="W25" s="10"/>
      <c r="X25" s="10"/>
    </row>
    <row r="26" spans="4:24" x14ac:dyDescent="0.25">
      <c r="P26" s="10"/>
      <c r="Q26" s="10"/>
      <c r="R26" s="10"/>
      <c r="T26" s="10"/>
      <c r="U26" s="10"/>
      <c r="V26" s="10"/>
      <c r="W26" s="10"/>
      <c r="X26" s="10"/>
    </row>
    <row r="27" spans="4:24" x14ac:dyDescent="0.25">
      <c r="H27" t="s">
        <v>25</v>
      </c>
      <c r="P27" s="10"/>
      <c r="Q27" s="10"/>
      <c r="R27" s="10"/>
      <c r="T27" s="10"/>
      <c r="U27" s="10"/>
      <c r="V27" s="10"/>
      <c r="W27" s="10"/>
      <c r="X27" s="10"/>
    </row>
    <row r="28" spans="4:24" x14ac:dyDescent="0.25">
      <c r="P28" s="10"/>
      <c r="Q28" s="10"/>
      <c r="R28" s="11"/>
      <c r="T28" s="11"/>
      <c r="U28" s="11"/>
      <c r="V28" s="10"/>
      <c r="W28" s="10"/>
      <c r="X28" s="10"/>
    </row>
    <row r="29" spans="4:24" x14ac:dyDescent="0.25">
      <c r="P29" s="10"/>
      <c r="Q29" s="10"/>
      <c r="R29" s="10"/>
      <c r="T29" s="10"/>
      <c r="U29" s="10"/>
      <c r="V29" s="10"/>
      <c r="W29" s="10"/>
      <c r="X29" s="10"/>
    </row>
    <row r="30" spans="4:24" x14ac:dyDescent="0.25">
      <c r="P30" s="10"/>
      <c r="Q30" s="10"/>
      <c r="R30" s="10"/>
      <c r="T30" s="10"/>
      <c r="U30" s="10"/>
      <c r="V30" s="10"/>
      <c r="W30" s="10"/>
      <c r="X30" s="10"/>
    </row>
    <row r="31" spans="4:24" x14ac:dyDescent="0.25">
      <c r="P31" s="10"/>
      <c r="Q31" s="10"/>
      <c r="R31" s="10"/>
      <c r="T31" s="10"/>
      <c r="U31" s="10"/>
      <c r="V31" s="10"/>
      <c r="W31" s="10"/>
      <c r="X31" s="10"/>
    </row>
    <row r="32" spans="4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2023-10-26T05:27:01Z</dcterms:modified>
</cp:coreProperties>
</file>