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9517D3A1-FFE8-4FE1-A3FD-8E1A7C7D5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4" i="1"/>
  <c r="D15" i="1" s="1"/>
  <c r="B12" i="1"/>
  <c r="F15" i="1"/>
  <c r="F11" i="1"/>
  <c r="F12" i="1" s="1"/>
  <c r="F10" i="1"/>
  <c r="G7" i="1"/>
  <c r="E3" i="2" l="1"/>
  <c r="E4" i="2" s="1"/>
  <c r="B3" i="2"/>
  <c r="B7" i="2" s="1"/>
  <c r="B5" i="2" l="1"/>
  <c r="B6" i="2" s="1"/>
  <c r="B5" i="1"/>
  <c r="B9" i="1" s="1"/>
  <c r="D5" i="1"/>
  <c r="B7" i="1" l="1"/>
  <c r="B8" i="1" s="1"/>
</calcChain>
</file>

<file path=xl/sharedStrings.xml><?xml version="1.0" encoding="utf-8"?>
<sst xmlns="http://schemas.openxmlformats.org/spreadsheetml/2006/main" count="34" uniqueCount="23">
  <si>
    <t>Land Area</t>
  </si>
  <si>
    <t>Rate Sq. Ft./ Sq. M.</t>
  </si>
  <si>
    <t>Total</t>
  </si>
  <si>
    <t>FMV</t>
  </si>
  <si>
    <t>RV</t>
  </si>
  <si>
    <t>DV</t>
  </si>
  <si>
    <t>Guide Line Rate</t>
  </si>
  <si>
    <t>In Sq. M.</t>
  </si>
  <si>
    <t>Sq. Ft.</t>
  </si>
  <si>
    <t>Column1</t>
  </si>
  <si>
    <t>Column2</t>
  </si>
  <si>
    <t>Column3</t>
  </si>
  <si>
    <t>Column4</t>
  </si>
  <si>
    <t xml:space="preserve">Ara Statement </t>
  </si>
  <si>
    <t>Residential Plot</t>
  </si>
  <si>
    <t xml:space="preserve">Sale Deed Name </t>
  </si>
  <si>
    <t>Gram Musakhedi, Tehsil &amp; District Indore, Survey No. 357/2 Area 0.107</t>
  </si>
  <si>
    <t>Shri. Ajay S/o Shri. Girdharilal Khandelwal(Byuer)</t>
  </si>
  <si>
    <t>Hector</t>
  </si>
  <si>
    <t>Sq. M.</t>
  </si>
  <si>
    <t>Rate 5000 per sq. ft.</t>
  </si>
  <si>
    <t>Sq. Ft Area</t>
  </si>
  <si>
    <t>Guide Line Rate 5300 Sq.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</si>
</sst>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22"/>
      <color theme="1"/>
      <name val="Arial Narrow"/>
      <family val="2"/>
    </font>
    <font>
      <sz val="18"/>
      <color theme="1"/>
      <name val="Arial Narrow"/>
      <family val="2"/>
    </font>
    <font>
      <sz val="18"/>
      <color rgb="FFFF0000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0" fillId="0" borderId="0" xfId="0" applyAlignment="1">
      <alignment horizontal="right"/>
    </xf>
    <xf numFmtId="164" fontId="7" fillId="2" borderId="0" xfId="1" applyNumberFormat="1" applyFont="1" applyFill="1"/>
    <xf numFmtId="164" fontId="6" fillId="0" borderId="0" xfId="1" applyNumberFormat="1" applyFont="1"/>
    <xf numFmtId="164" fontId="6" fillId="2" borderId="0" xfId="1" applyNumberFormat="1" applyFont="1" applyFill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9" totalsRowShown="0" headerRowDxfId="5" dataDxfId="4">
  <autoFilter ref="A2:D9" xr:uid="{00000000-0009-0000-0100-000001000000}"/>
  <tableColumns count="4">
    <tableColumn id="1" xr3:uid="{00000000-0010-0000-0000-000001000000}" name="Column1" dataDxfId="3"/>
    <tableColumn id="2" xr3:uid="{00000000-0010-0000-0000-000002000000}" name="Column2" dataDxfId="2"/>
    <tableColumn id="4" xr3:uid="{00000000-0010-0000-0000-000004000000}" name="Column3" dataDxfId="1"/>
    <tableColumn id="5" xr3:uid="{00000000-0010-0000-0000-000005000000}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workbookViewId="0">
      <selection activeCell="D6" sqref="D6"/>
    </sheetView>
  </sheetViews>
  <sheetFormatPr defaultRowHeight="16.5" x14ac:dyDescent="0.3"/>
  <cols>
    <col min="1" max="1" width="23.7109375" style="1" customWidth="1"/>
    <col min="2" max="2" width="27.5703125" style="1" customWidth="1"/>
    <col min="3" max="3" width="24.7109375" style="1" customWidth="1"/>
    <col min="4" max="4" width="19.28515625" style="1" bestFit="1" customWidth="1"/>
    <col min="5" max="16384" width="9.140625" style="1"/>
  </cols>
  <sheetData>
    <row r="1" spans="1:19" x14ac:dyDescent="0.3">
      <c r="A1" s="17" t="s">
        <v>14</v>
      </c>
      <c r="B1" s="17"/>
      <c r="C1" s="17"/>
      <c r="D1" s="17"/>
      <c r="F1" s="18" t="s">
        <v>13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</row>
    <row r="2" spans="1:19" x14ac:dyDescent="0.3">
      <c r="A2" s="1" t="s">
        <v>9</v>
      </c>
      <c r="B2" s="1" t="s">
        <v>10</v>
      </c>
      <c r="C2" s="2" t="s">
        <v>11</v>
      </c>
      <c r="D2" s="1" t="s">
        <v>12</v>
      </c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8.75" customHeight="1" x14ac:dyDescent="0.35">
      <c r="A3" s="8" t="s">
        <v>0</v>
      </c>
      <c r="B3" s="8">
        <v>979.52</v>
      </c>
      <c r="C3" s="10" t="s">
        <v>6</v>
      </c>
      <c r="D3" s="8"/>
      <c r="F3" s="12" t="s">
        <v>16</v>
      </c>
      <c r="G3"/>
      <c r="H3"/>
      <c r="I3"/>
      <c r="J3"/>
      <c r="K3"/>
      <c r="L3"/>
      <c r="M3"/>
      <c r="N3"/>
      <c r="O3"/>
      <c r="P3"/>
      <c r="Q3"/>
      <c r="R3"/>
      <c r="S3"/>
    </row>
    <row r="4" spans="1:19" ht="22.5" customHeight="1" x14ac:dyDescent="0.35">
      <c r="A4" s="11" t="s">
        <v>1</v>
      </c>
      <c r="B4" s="8">
        <v>53800</v>
      </c>
      <c r="C4" s="8" t="s">
        <v>7</v>
      </c>
      <c r="D4" s="8">
        <v>6400</v>
      </c>
      <c r="F4" s="12" t="s">
        <v>15</v>
      </c>
      <c r="G4"/>
      <c r="H4" s="12" t="s">
        <v>17</v>
      </c>
      <c r="I4"/>
      <c r="J4"/>
      <c r="K4"/>
      <c r="L4"/>
      <c r="M4"/>
      <c r="N4"/>
      <c r="O4"/>
      <c r="P4"/>
      <c r="Q4"/>
      <c r="R4"/>
      <c r="S4"/>
    </row>
    <row r="5" spans="1:19" ht="23.25" x14ac:dyDescent="0.35">
      <c r="A5" s="9" t="s">
        <v>2</v>
      </c>
      <c r="B5" s="14">
        <f>B3*B4</f>
        <v>52698176</v>
      </c>
      <c r="C5" s="8" t="s">
        <v>8</v>
      </c>
      <c r="D5" s="9">
        <f>MROUND(D4/10.764,1)</f>
        <v>595</v>
      </c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8.75" customHeight="1" x14ac:dyDescent="0.35">
      <c r="A6" s="8"/>
      <c r="B6" s="15"/>
      <c r="C6" s="9" t="s">
        <v>2</v>
      </c>
      <c r="D6" s="16">
        <f>D4*B3</f>
        <v>6268928</v>
      </c>
      <c r="F6" s="13" t="s">
        <v>18</v>
      </c>
      <c r="G6" s="13" t="s">
        <v>19</v>
      </c>
      <c r="H6"/>
      <c r="I6"/>
      <c r="J6"/>
      <c r="K6"/>
      <c r="L6"/>
      <c r="M6"/>
      <c r="N6"/>
      <c r="O6"/>
      <c r="P6"/>
      <c r="Q6"/>
      <c r="R6"/>
      <c r="S6"/>
    </row>
    <row r="7" spans="1:19" ht="24" customHeight="1" x14ac:dyDescent="0.35">
      <c r="A7" s="9" t="s">
        <v>3</v>
      </c>
      <c r="B7" s="14">
        <f>B5</f>
        <v>52698176</v>
      </c>
      <c r="C7" s="7"/>
      <c r="D7" s="7"/>
      <c r="F7" s="13">
        <v>0.107</v>
      </c>
      <c r="G7" s="1">
        <f>F7*H7</f>
        <v>1070</v>
      </c>
      <c r="H7" s="13">
        <v>10000</v>
      </c>
      <c r="I7"/>
      <c r="J7"/>
      <c r="K7"/>
      <c r="L7"/>
      <c r="M7"/>
      <c r="N7"/>
      <c r="O7"/>
      <c r="P7"/>
      <c r="Q7"/>
      <c r="R7"/>
      <c r="S7"/>
    </row>
    <row r="8" spans="1:19" ht="19.5" customHeight="1" x14ac:dyDescent="0.35">
      <c r="A8" s="9" t="s">
        <v>4</v>
      </c>
      <c r="B8" s="14">
        <f>MROUND(B7*90%,1)</f>
        <v>47428358</v>
      </c>
      <c r="C8" s="7"/>
      <c r="D8" s="7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22.5" customHeight="1" x14ac:dyDescent="0.35">
      <c r="A9" s="9" t="s">
        <v>5</v>
      </c>
      <c r="B9" s="14">
        <f>MROUND(B5*80%,1)</f>
        <v>42158541</v>
      </c>
      <c r="C9" s="7"/>
      <c r="D9" s="7"/>
      <c r="F9" t="s">
        <v>21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3">
      <c r="F10">
        <f>G7*10.764</f>
        <v>11517.48</v>
      </c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3">
      <c r="F11">
        <f>5000</f>
        <v>5000</v>
      </c>
      <c r="G11"/>
      <c r="H11" t="s">
        <v>20</v>
      </c>
      <c r="I11"/>
      <c r="J11"/>
      <c r="K11"/>
      <c r="L11"/>
      <c r="M11"/>
      <c r="N11"/>
      <c r="O11"/>
      <c r="P11"/>
      <c r="Q11"/>
      <c r="R11"/>
      <c r="S11"/>
    </row>
    <row r="12" spans="1:19" x14ac:dyDescent="0.3">
      <c r="B12" s="1">
        <f>53800/10.764</f>
        <v>4998.1419546636944</v>
      </c>
      <c r="F12">
        <f>F11*F10</f>
        <v>57587400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3"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">
      <c r="B14" s="1" t="s">
        <v>22</v>
      </c>
      <c r="D14" s="1">
        <f>5300/10.764</f>
        <v>492.38201412114461</v>
      </c>
      <c r="F14">
        <v>5000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">
      <c r="D15" s="1">
        <f>D14*F10</f>
        <v>5671000</v>
      </c>
      <c r="F15">
        <f>F14*10.764</f>
        <v>53820</v>
      </c>
      <c r="G15"/>
      <c r="H15"/>
      <c r="I15"/>
      <c r="J15"/>
      <c r="K15"/>
      <c r="L15"/>
      <c r="M15"/>
      <c r="N15"/>
      <c r="O15"/>
      <c r="P15"/>
      <c r="Q15"/>
      <c r="R15"/>
      <c r="S15"/>
    </row>
  </sheetData>
  <mergeCells count="2">
    <mergeCell ref="A1:D1"/>
    <mergeCell ref="F1:S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L17" sqref="L17"/>
    </sheetView>
  </sheetViews>
  <sheetFormatPr defaultRowHeight="15" x14ac:dyDescent="0.25"/>
  <sheetData>
    <row r="1" spans="1:5" ht="16.5" x14ac:dyDescent="0.3">
      <c r="A1" s="1" t="s">
        <v>0</v>
      </c>
      <c r="B1" s="1">
        <v>0</v>
      </c>
      <c r="C1" s="1"/>
      <c r="D1" s="2" t="s">
        <v>6</v>
      </c>
      <c r="E1" s="1"/>
    </row>
    <row r="2" spans="1:5" ht="16.5" x14ac:dyDescent="0.3">
      <c r="A2" s="1" t="s">
        <v>1</v>
      </c>
      <c r="B2" s="1">
        <v>0</v>
      </c>
      <c r="C2" s="1"/>
      <c r="D2" s="2" t="s">
        <v>7</v>
      </c>
      <c r="E2" s="1">
        <v>0</v>
      </c>
    </row>
    <row r="3" spans="1:5" ht="16.5" x14ac:dyDescent="0.3">
      <c r="A3" s="5" t="s">
        <v>2</v>
      </c>
      <c r="B3" s="6">
        <f>B1*B2</f>
        <v>0</v>
      </c>
      <c r="C3" s="1"/>
      <c r="D3" s="2" t="s">
        <v>8</v>
      </c>
      <c r="E3" s="5">
        <f>MROUND(E2/10.764,1)</f>
        <v>0</v>
      </c>
    </row>
    <row r="4" spans="1:5" ht="16.5" x14ac:dyDescent="0.3">
      <c r="A4" s="1"/>
      <c r="B4" s="1"/>
      <c r="C4" s="1"/>
      <c r="D4" s="4" t="s">
        <v>2</v>
      </c>
      <c r="E4" s="3">
        <f>E3*B1</f>
        <v>0</v>
      </c>
    </row>
    <row r="5" spans="1:5" ht="16.5" x14ac:dyDescent="0.3">
      <c r="A5" s="5" t="s">
        <v>3</v>
      </c>
      <c r="B5" s="6">
        <f>B3</f>
        <v>0</v>
      </c>
      <c r="C5" s="1"/>
      <c r="D5" s="1"/>
      <c r="E5" s="1"/>
    </row>
    <row r="6" spans="1:5" ht="16.5" x14ac:dyDescent="0.3">
      <c r="A6" s="5" t="s">
        <v>4</v>
      </c>
      <c r="B6" s="6">
        <f>MROUND(B5*90%,1)</f>
        <v>0</v>
      </c>
      <c r="C6" s="1"/>
      <c r="D6" s="1"/>
      <c r="E6" s="1"/>
    </row>
    <row r="7" spans="1:5" ht="16.5" x14ac:dyDescent="0.3">
      <c r="A7" s="5" t="s">
        <v>5</v>
      </c>
      <c r="B7" s="6">
        <f>MROUND(B3*80%,1)</f>
        <v>0</v>
      </c>
      <c r="C7" s="1"/>
      <c r="D7" s="1"/>
      <c r="E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2023-10-21T10:30:49Z</dcterms:modified>
</cp:coreProperties>
</file>