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Anshuman Singh\"/>
    </mc:Choice>
  </mc:AlternateContent>
  <xr:revisionPtr revIDLastSave="0" documentId="13_ncr:1_{7F8E3B37-CA39-4F49-8FAA-14D0DF1F4003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8" i="4" l="1"/>
  <c r="U8" i="4"/>
  <c r="Q7" i="4" l="1"/>
  <c r="U7" i="4"/>
  <c r="Q6" i="4"/>
  <c r="Q4" i="4"/>
  <c r="Q3" i="4"/>
  <c r="C5" i="4"/>
  <c r="C9" i="4"/>
  <c r="C10" i="4"/>
  <c r="C11" i="4"/>
  <c r="C12" i="4"/>
  <c r="C13" i="4"/>
  <c r="C14" i="4"/>
  <c r="C15" i="4"/>
  <c r="C2" i="4"/>
  <c r="Q23" i="4"/>
  <c r="I24" i="4"/>
  <c r="I22" i="4"/>
  <c r="Q12" i="4" l="1"/>
  <c r="P12" i="4"/>
  <c r="P11" i="4"/>
  <c r="Q11" i="4" s="1"/>
  <c r="Q10" i="4"/>
  <c r="P10" i="4"/>
  <c r="P9" i="4"/>
  <c r="Q9" i="4" s="1"/>
  <c r="P8" i="4"/>
  <c r="P7" i="4"/>
  <c r="P6" i="4"/>
  <c r="P5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C8" i="4" s="1"/>
  <c r="A8" i="4"/>
  <c r="A7" i="4"/>
  <c r="B6" i="4"/>
  <c r="C6" i="4" s="1"/>
  <c r="A6" i="4"/>
  <c r="B5" i="4"/>
  <c r="A5" i="4"/>
  <c r="B4" i="4"/>
  <c r="C4" i="4" s="1"/>
  <c r="A4" i="4"/>
  <c r="B3" i="4"/>
  <c r="C3" i="4" s="1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<sst xmlns="http://schemas.openxmlformats.org/spreadsheetml/2006/main" count="27" uniqueCount="24">
  <si>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</si>
  <si>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</si>
  <si>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</si>
  <si>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</si>
  <si>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</si>
  <si>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</si>
  <si>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</si>
  <si>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</si>
  <si>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</si>
  <si>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</si>
  <si>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</si>
  <si>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</si>
  <si>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</si>
  <si>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</si>
  <si>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bal</t>
  </si>
  <si>
    <t>elevation feature</t>
  </si>
  <si>
    <t>agreemtn  - 19.03.21 - 4162500/-</t>
  </si>
  <si>
    <t>rate</t>
  </si>
  <si>
    <t>fmv</t>
  </si>
  <si>
    <t>mca</t>
  </si>
  <si>
    <t>fb</t>
  </si>
  <si>
    <t>oc - 2023</t>
  </si>
  <si>
    <t>50 to52 lakhs</t>
  </si>
  <si>
    <t>f. no. 907, 9th floor B Wing, Viva vedanta, virar east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</si>
</sst>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5</xdr:row>
      <xdr:rowOff>57150</xdr:rowOff>
    </xdr:from>
    <xdr:to>
      <xdr:col>24</xdr:col>
      <xdr:colOff>447675</xdr:colOff>
      <xdr:row>47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DCD2A6-5E27-47B0-B439-45523F0A42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2" t="7964" r="20875" b="15638"/>
        <a:stretch/>
      </xdr:blipFill>
      <xdr:spPr>
        <a:xfrm>
          <a:off x="619124" y="1009650"/>
          <a:ext cx="14458951" cy="7858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10</xdr:row>
      <xdr:rowOff>47624</xdr:rowOff>
    </xdr:from>
    <xdr:to>
      <xdr:col>28</xdr:col>
      <xdr:colOff>371475</xdr:colOff>
      <xdr:row>46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5A3DF4-7FBF-4AF9-9805-47A5579F1F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2" t="7871" r="7958" b="24713"/>
        <a:stretch/>
      </xdr:blipFill>
      <xdr:spPr>
        <a:xfrm>
          <a:off x="619124" y="1952624"/>
          <a:ext cx="16821151" cy="69342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FD261D-74D7-427D-A133-69117BEA5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533400</xdr:colOff>
      <xdr:row>3</xdr:row>
      <xdr:rowOff>28575</xdr:rowOff>
    </xdr:from>
    <xdr:to>
      <xdr:col>23</xdr:col>
      <xdr:colOff>495300</xdr:colOff>
      <xdr:row>49</xdr:row>
      <xdr:rowOff>66676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92A55D-D0D2-47C1-9164-55EA05F2F3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251" t="3982" r="23948" b="13692"/>
        <a:stretch/>
      </xdr:blipFill>
      <xdr:spPr>
        <a:xfrm>
          <a:off x="1752600" y="600075"/>
          <a:ext cx="12763500" cy="84677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03BE12-E0AB-41C3-B27D-11334E84C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300C79-6E1E-4C15-A265-E791F7899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1A896B-E5A2-45CD-A3A3-AF3045247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Q7" sqref="Q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566</v>
      </c>
      <c r="C2" s="4">
        <f>B2*1.1</f>
        <v>622.6</v>
      </c>
      <c r="D2" s="4">
        <f t="shared" ref="D2:D13" si="2">C2*1.2</f>
        <v>747.12</v>
      </c>
      <c r="E2" s="5">
        <f t="shared" ref="E2:E13" si="3">R2</f>
        <v>5001000</v>
      </c>
      <c r="F2" s="15">
        <f t="shared" ref="F2:F13" si="4">ROUND((E2/B2),0)</f>
        <v>8836</v>
      </c>
      <c r="G2" s="10">
        <f t="shared" ref="G2:G13" si="5">ROUND((E2/C2),0)</f>
        <v>8032</v>
      </c>
      <c r="H2" s="10">
        <f t="shared" ref="H2:H13" si="6">ROUND((E2/D2),0)</f>
        <v>6694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566</v>
      </c>
      <c r="R2" s="2">
        <v>5001000</v>
      </c>
      <c r="S2" s="8"/>
      <c r="T2" s="8"/>
    </row>
    <row r="3" spans="1:21" x14ac:dyDescent="0.25">
      <c r="A3" s="4">
        <f t="shared" si="0"/>
        <v>0</v>
      </c>
      <c r="B3" s="4">
        <f t="shared" si="1"/>
        <v>681.81818181818176</v>
      </c>
      <c r="C3" s="4">
        <f t="shared" ref="C3:C15" si="9">B3*1.1</f>
        <v>750</v>
      </c>
      <c r="D3" s="4">
        <f t="shared" si="2"/>
        <v>900</v>
      </c>
      <c r="E3" s="5">
        <f t="shared" si="3"/>
        <v>6000000</v>
      </c>
      <c r="F3" s="15">
        <f t="shared" si="4"/>
        <v>8800</v>
      </c>
      <c r="G3" s="10">
        <f t="shared" si="5"/>
        <v>8000</v>
      </c>
      <c r="H3" s="10">
        <f t="shared" si="6"/>
        <v>6667</v>
      </c>
      <c r="I3" s="4" t="e">
        <f>#REF!</f>
        <v>#REF!</v>
      </c>
      <c r="J3" s="4">
        <f t="shared" si="7"/>
        <v>0</v>
      </c>
      <c r="O3">
        <v>0</v>
      </c>
      <c r="P3">
        <v>750</v>
      </c>
      <c r="Q3">
        <f>P3/1.1</f>
        <v>681.81818181818176</v>
      </c>
      <c r="R3" s="2">
        <v>6000000</v>
      </c>
      <c r="S3" s="8"/>
      <c r="T3" s="8"/>
    </row>
    <row r="4" spans="1:21" x14ac:dyDescent="0.25">
      <c r="A4" s="4">
        <f t="shared" si="0"/>
        <v>0</v>
      </c>
      <c r="B4" s="4">
        <f t="shared" si="1"/>
        <v>681.81818181818176</v>
      </c>
      <c r="C4" s="4">
        <f t="shared" si="9"/>
        <v>750</v>
      </c>
      <c r="D4" s="4">
        <f t="shared" si="2"/>
        <v>900</v>
      </c>
      <c r="E4" s="5">
        <f t="shared" si="3"/>
        <v>5100000</v>
      </c>
      <c r="F4" s="10">
        <f t="shared" si="4"/>
        <v>7480</v>
      </c>
      <c r="G4" s="10">
        <f t="shared" si="5"/>
        <v>6800</v>
      </c>
      <c r="H4" s="10">
        <f t="shared" si="6"/>
        <v>5667</v>
      </c>
      <c r="I4" s="4" t="e">
        <f>#REF!</f>
        <v>#REF!</v>
      </c>
      <c r="J4" s="4">
        <f t="shared" si="7"/>
        <v>0</v>
      </c>
      <c r="O4">
        <v>0</v>
      </c>
      <c r="P4">
        <v>750</v>
      </c>
      <c r="Q4">
        <f>P4/1.1</f>
        <v>681.81818181818176</v>
      </c>
      <c r="R4" s="2">
        <v>5100000</v>
      </c>
      <c r="S4" s="8"/>
      <c r="T4" s="8"/>
    </row>
    <row r="5" spans="1:21" x14ac:dyDescent="0.25">
      <c r="A5" s="4">
        <f t="shared" si="0"/>
        <v>0</v>
      </c>
      <c r="B5" s="4">
        <f t="shared" si="1"/>
        <v>566</v>
      </c>
      <c r="C5" s="4">
        <f t="shared" si="9"/>
        <v>622.6</v>
      </c>
      <c r="D5" s="4">
        <f t="shared" si="2"/>
        <v>747.12</v>
      </c>
      <c r="E5" s="5">
        <f t="shared" si="3"/>
        <v>5097000</v>
      </c>
      <c r="F5" s="15">
        <f t="shared" si="4"/>
        <v>9005</v>
      </c>
      <c r="G5" s="10">
        <f t="shared" si="5"/>
        <v>8187</v>
      </c>
      <c r="H5" s="10">
        <f t="shared" si="6"/>
        <v>6822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566</v>
      </c>
      <c r="R5" s="2">
        <v>5097000</v>
      </c>
      <c r="S5" s="8"/>
      <c r="T5" s="8"/>
    </row>
    <row r="6" spans="1:21" x14ac:dyDescent="0.25">
      <c r="A6" s="4">
        <f t="shared" si="0"/>
        <v>0</v>
      </c>
      <c r="B6" s="4">
        <f t="shared" si="1"/>
        <v>482.7654</v>
      </c>
      <c r="C6" s="4">
        <f t="shared" si="9"/>
        <v>531.04194000000007</v>
      </c>
      <c r="D6" s="4">
        <f t="shared" si="2"/>
        <v>637.25032800000008</v>
      </c>
      <c r="E6" s="5">
        <f t="shared" si="3"/>
        <v>2800000</v>
      </c>
      <c r="F6" s="10">
        <f t="shared" si="4"/>
        <v>5800</v>
      </c>
      <c r="G6" s="10">
        <f t="shared" si="5"/>
        <v>5273</v>
      </c>
      <c r="H6" s="10">
        <f t="shared" si="6"/>
        <v>4394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>44.85*10.764</f>
        <v>482.7654</v>
      </c>
      <c r="R6" s="2">
        <v>2800000</v>
      </c>
      <c r="S6" s="8"/>
      <c r="T6" s="8"/>
    </row>
    <row r="7" spans="1:21" x14ac:dyDescent="0.25">
      <c r="A7" s="4">
        <f t="shared" si="0"/>
        <v>0</v>
      </c>
      <c r="B7" s="4">
        <f t="shared" si="1"/>
        <v>424.42451999999997</v>
      </c>
      <c r="C7" s="4">
        <f t="shared" si="9"/>
        <v>466.86697200000003</v>
      </c>
      <c r="D7" s="4">
        <f t="shared" si="2"/>
        <v>560.24036639999997</v>
      </c>
      <c r="E7" s="5">
        <f t="shared" si="3"/>
        <v>4100000</v>
      </c>
      <c r="F7" s="15">
        <f t="shared" si="4"/>
        <v>9660</v>
      </c>
      <c r="G7" s="10">
        <f t="shared" si="5"/>
        <v>8782</v>
      </c>
      <c r="H7" s="10">
        <f t="shared" si="6"/>
        <v>7318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>U7*10.764</f>
        <v>424.42451999999997</v>
      </c>
      <c r="R7" s="2">
        <v>4100000</v>
      </c>
      <c r="S7" s="8"/>
      <c r="T7" s="8"/>
      <c r="U7">
        <f>32.27+3.44+3.72</f>
        <v>39.43</v>
      </c>
    </row>
    <row r="8" spans="1:21" x14ac:dyDescent="0.25">
      <c r="A8" s="4">
        <f t="shared" si="0"/>
        <v>0</v>
      </c>
      <c r="B8" s="4">
        <f t="shared" si="1"/>
        <v>566.50931999999989</v>
      </c>
      <c r="C8" s="4">
        <f t="shared" si="9"/>
        <v>623.1602519999999</v>
      </c>
      <c r="D8" s="4">
        <f t="shared" si="2"/>
        <v>747.79230239999981</v>
      </c>
      <c r="E8" s="5">
        <f t="shared" si="3"/>
        <v>4999999</v>
      </c>
      <c r="F8" s="15">
        <f t="shared" si="4"/>
        <v>8826</v>
      </c>
      <c r="G8" s="10">
        <f t="shared" si="5"/>
        <v>8024</v>
      </c>
      <c r="H8" s="10">
        <f t="shared" si="6"/>
        <v>6686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>U8*10.764</f>
        <v>566.50931999999989</v>
      </c>
      <c r="R8" s="2">
        <v>4999999</v>
      </c>
      <c r="S8" s="8"/>
      <c r="T8" s="8"/>
      <c r="U8">
        <f>38.68+7.44+6.51</f>
        <v>52.629999999999995</v>
      </c>
    </row>
    <row r="9" spans="1:21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ref="Q9:Q12" si="10">P9/1.2</f>
        <v>0</v>
      </c>
      <c r="R9" s="2">
        <v>0</v>
      </c>
      <c r="S9" s="8"/>
      <c r="T9" s="8"/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H18" t="s">
        <v>23</v>
      </c>
    </row>
    <row r="19" spans="7:24" x14ac:dyDescent="0.25">
      <c r="H19" t="s">
        <v>13</v>
      </c>
      <c r="I19">
        <v>459</v>
      </c>
    </row>
    <row r="20" spans="7:24" x14ac:dyDescent="0.25">
      <c r="H20" t="s">
        <v>14</v>
      </c>
      <c r="I20">
        <v>37</v>
      </c>
    </row>
    <row r="21" spans="7:24" x14ac:dyDescent="0.25">
      <c r="H21" t="s">
        <v>15</v>
      </c>
      <c r="I21">
        <v>42</v>
      </c>
      <c r="P21" t="s">
        <v>19</v>
      </c>
      <c r="Q21">
        <v>439</v>
      </c>
    </row>
    <row r="22" spans="7:24" x14ac:dyDescent="0.25">
      <c r="G22" s="6"/>
      <c r="H22" s="6"/>
      <c r="I22">
        <f>SUM(I19:I21)</f>
        <v>538</v>
      </c>
      <c r="P22" t="s">
        <v>20</v>
      </c>
      <c r="Q22">
        <v>51</v>
      </c>
    </row>
    <row r="23" spans="7:24" x14ac:dyDescent="0.25">
      <c r="H23" t="s">
        <v>17</v>
      </c>
      <c r="I23">
        <v>9200</v>
      </c>
      <c r="Q23">
        <f>Q22+Q21</f>
        <v>490</v>
      </c>
    </row>
    <row r="24" spans="7:24" x14ac:dyDescent="0.25">
      <c r="H24" t="s">
        <v>18</v>
      </c>
      <c r="I24">
        <f>I23*I22</f>
        <v>4949600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16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21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22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E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E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="55" zoomScaleNormal="55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2023-10-25T10:04:04Z</dcterms:modified>
</cp:coreProperties>
</file>