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andra Luvis Rebello\"/>
    </mc:Choice>
  </mc:AlternateContent>
  <xr:revisionPtr revIDLastSave="0" documentId="13_ncr:1_{CE8AED43-75E2-4062-9CD1-53A13D12F3C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P8" i="4"/>
  <c r="P9" i="4" l="1"/>
  <c r="O29" i="4"/>
  <c r="C5" i="4"/>
  <c r="C6" i="4"/>
  <c r="C12" i="4"/>
  <c r="C13" i="4"/>
  <c r="C14" i="4"/>
  <c r="C15" i="4"/>
  <c r="H20" i="4" l="1"/>
  <c r="H22" i="4" s="1"/>
  <c r="E22" i="4" s="1"/>
  <c r="P11" i="4"/>
  <c r="P10" i="4"/>
  <c r="P7" i="4"/>
  <c r="P6" i="4"/>
  <c r="P5" i="4"/>
  <c r="P4" i="4"/>
  <c r="P3" i="4"/>
  <c r="P2" i="4"/>
  <c r="P13" i="4" l="1"/>
  <c r="Q13" i="4" s="1"/>
  <c r="P12" i="4"/>
  <c r="Q12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A6" i="4"/>
  <c r="B5" i="4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<sst xmlns="http://schemas.openxmlformats.org/spreadsheetml/2006/main" count="148" uniqueCount="28">
  <si>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</si>
  <si>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</si>
  <si>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</si>
  <si>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</si>
  <si>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</si>
  <si>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</si>
  <si>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</si>
  <si>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</si>
  <si>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</si>
  <si>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</si>
  <si>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</si>
  <si>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</si>
  <si>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</si>
  <si>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total</t>
  </si>
  <si>
    <t>fmv</t>
  </si>
  <si>
    <t>ca</t>
  </si>
  <si>
    <t>ebvt</t>
  </si>
  <si>
    <t>rate</t>
  </si>
  <si>
    <t>1 car park</t>
  </si>
  <si>
    <t>lodha splendora</t>
  </si>
  <si>
    <t>f. no. 602, 6th floor, river view, lodha splendora, ghodnunder road, thane west</t>
  </si>
  <si>
    <t>oc - 2023</t>
  </si>
  <si>
    <t>agreemetn  - 08.07.22 - 87,36,445</t>
  </si>
  <si>
    <t>visit not allowed</t>
  </si>
  <si>
    <t>09.02.23</t>
  </si>
  <si>
    <t>06.03.23</t>
  </si>
  <si>
    <t>river view</t>
  </si>
  <si>
    <t>14000 to 16000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</si>
</sst>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934BF2-F28B-47B0-82F9-CE668EF2C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67F18-3F67-455B-966A-F2006CD08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E3D307-1EB9-4C9D-BEBF-9AAE12E7F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845E87-BF94-46C8-A46C-084C1941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A51506-6BCC-41CC-9758-F2F1C0C65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31D16F-F3ED-4718-B004-39CE7F7F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BBEF1F0-0ED2-4DDD-9BC4-5F12F189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2D371B-58C6-4279-9F1D-451DBDA3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246BB-75B7-4BFD-BA95-EEB1A2A33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DA7543-708B-4FE7-A84A-4D36D65C7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7" sqref="F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22.5703125" customWidth="1"/>
    <col min="19" max="19" width="11.42578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611</v>
      </c>
      <c r="C2" s="4">
        <f>B2*1.2</f>
        <v>733.19999999999993</v>
      </c>
      <c r="D2" s="4">
        <f t="shared" ref="D2:D13" si="2">C2*1.2</f>
        <v>879.83999999999992</v>
      </c>
      <c r="E2" s="5">
        <f t="shared" ref="E2:E13" si="3">R2</f>
        <v>10000000</v>
      </c>
      <c r="F2" s="15">
        <f t="shared" ref="F2:F13" si="4">ROUND((E2/B2),0)</f>
        <v>16367</v>
      </c>
      <c r="G2" s="10">
        <f t="shared" ref="G2:G13" si="5">ROUND((E2/C2),0)</f>
        <v>13639</v>
      </c>
      <c r="H2" s="10">
        <f t="shared" ref="H2:H13" si="6">ROUND((E2/D2),0)</f>
        <v>11366</v>
      </c>
      <c r="I2" s="10" t="e">
        <f>#REF!</f>
        <v>#REF!</v>
      </c>
      <c r="J2" s="4" t="str">
        <f t="shared" ref="J2:J13" si="7">S2</f>
        <v>river view</v>
      </c>
      <c r="O2">
        <v>0</v>
      </c>
      <c r="P2">
        <f t="shared" ref="P2:P11" si="8">O2/1.2</f>
        <v>0</v>
      </c>
      <c r="Q2">
        <v>611</v>
      </c>
      <c r="R2" s="2">
        <v>10000000</v>
      </c>
      <c r="S2" s="8" t="s">
        <v>26</v>
      </c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10900000</v>
      </c>
      <c r="F3" s="10">
        <f t="shared" si="4"/>
        <v>14533</v>
      </c>
      <c r="G3" s="10">
        <f t="shared" si="5"/>
        <v>12111</v>
      </c>
      <c r="H3" s="10">
        <f t="shared" si="6"/>
        <v>10093</v>
      </c>
      <c r="I3" s="10" t="e">
        <f>#REF!</f>
        <v>#REF!</v>
      </c>
      <c r="J3" s="4" t="str">
        <f t="shared" si="7"/>
        <v>river view</v>
      </c>
      <c r="O3">
        <v>0</v>
      </c>
      <c r="P3">
        <f t="shared" si="8"/>
        <v>0</v>
      </c>
      <c r="Q3">
        <v>750</v>
      </c>
      <c r="R3" s="2">
        <v>10900000</v>
      </c>
      <c r="S3" s="8" t="s">
        <v>26</v>
      </c>
      <c r="T3" s="8"/>
    </row>
    <row r="4" spans="1:20" x14ac:dyDescent="0.25">
      <c r="A4" s="4">
        <f t="shared" si="0"/>
        <v>0</v>
      </c>
      <c r="B4" s="4">
        <f t="shared" si="1"/>
        <v>727</v>
      </c>
      <c r="C4" s="4">
        <f t="shared" si="9"/>
        <v>872.4</v>
      </c>
      <c r="D4" s="4">
        <f t="shared" si="2"/>
        <v>1046.8799999999999</v>
      </c>
      <c r="E4" s="5">
        <f t="shared" si="3"/>
        <v>11000000</v>
      </c>
      <c r="F4" s="10">
        <f t="shared" si="4"/>
        <v>15131</v>
      </c>
      <c r="G4" s="10">
        <f t="shared" si="5"/>
        <v>12609</v>
      </c>
      <c r="H4" s="10">
        <f t="shared" si="6"/>
        <v>10507</v>
      </c>
      <c r="I4" s="10" t="e">
        <f>#REF!</f>
        <v>#REF!</v>
      </c>
      <c r="J4" s="4" t="str">
        <f t="shared" si="7"/>
        <v>river view</v>
      </c>
      <c r="O4">
        <v>0</v>
      </c>
      <c r="P4">
        <f t="shared" si="8"/>
        <v>0</v>
      </c>
      <c r="Q4">
        <v>727</v>
      </c>
      <c r="R4" s="2">
        <v>11000000</v>
      </c>
      <c r="S4" s="8" t="s">
        <v>26</v>
      </c>
      <c r="T4" s="8"/>
    </row>
    <row r="5" spans="1:20" x14ac:dyDescent="0.25">
      <c r="A5" s="4">
        <f t="shared" si="0"/>
        <v>0</v>
      </c>
      <c r="B5" s="4">
        <f t="shared" si="1"/>
        <v>871</v>
      </c>
      <c r="C5" s="4">
        <f t="shared" si="9"/>
        <v>1045.2</v>
      </c>
      <c r="D5" s="4">
        <f t="shared" si="2"/>
        <v>1254.24</v>
      </c>
      <c r="E5" s="5">
        <f t="shared" si="3"/>
        <v>11300000</v>
      </c>
      <c r="F5" s="10">
        <f t="shared" si="4"/>
        <v>12974</v>
      </c>
      <c r="G5" s="10">
        <f t="shared" si="5"/>
        <v>10811</v>
      </c>
      <c r="H5" s="10">
        <f t="shared" si="6"/>
        <v>9009</v>
      </c>
      <c r="I5" s="10" t="e">
        <f>#REF!</f>
        <v>#REF!</v>
      </c>
      <c r="J5" s="4" t="str">
        <f t="shared" si="7"/>
        <v>lodha splendora</v>
      </c>
      <c r="O5">
        <v>0</v>
      </c>
      <c r="P5">
        <f t="shared" si="8"/>
        <v>0</v>
      </c>
      <c r="Q5">
        <v>871</v>
      </c>
      <c r="R5" s="2">
        <v>11300000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952</v>
      </c>
      <c r="C6" s="4">
        <f t="shared" si="9"/>
        <v>1142.3999999999999</v>
      </c>
      <c r="D6" s="4">
        <f t="shared" si="2"/>
        <v>1370.8799999999999</v>
      </c>
      <c r="E6" s="5">
        <f t="shared" si="3"/>
        <v>11500000</v>
      </c>
      <c r="F6" s="10">
        <f t="shared" si="4"/>
        <v>12080</v>
      </c>
      <c r="G6" s="10">
        <f t="shared" si="5"/>
        <v>10067</v>
      </c>
      <c r="H6" s="10">
        <f t="shared" si="6"/>
        <v>8389</v>
      </c>
      <c r="I6" s="10" t="e">
        <f>#REF!</f>
        <v>#REF!</v>
      </c>
      <c r="J6" s="4" t="str">
        <f t="shared" si="7"/>
        <v>lodha splendora</v>
      </c>
      <c r="O6">
        <v>0</v>
      </c>
      <c r="P6">
        <f t="shared" si="8"/>
        <v>0</v>
      </c>
      <c r="Q6">
        <v>952</v>
      </c>
      <c r="R6" s="2">
        <v>11500000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952</v>
      </c>
      <c r="C7" s="4">
        <f t="shared" si="9"/>
        <v>1142.3999999999999</v>
      </c>
      <c r="D7" s="4">
        <f t="shared" si="2"/>
        <v>1370.8799999999999</v>
      </c>
      <c r="E7" s="5">
        <f t="shared" si="3"/>
        <v>12000000</v>
      </c>
      <c r="F7" s="10">
        <f t="shared" si="4"/>
        <v>12605</v>
      </c>
      <c r="G7" s="10">
        <f t="shared" si="5"/>
        <v>10504</v>
      </c>
      <c r="H7" s="10">
        <f t="shared" si="6"/>
        <v>8754</v>
      </c>
      <c r="I7" s="10" t="e">
        <f>#REF!</f>
        <v>#REF!</v>
      </c>
      <c r="J7" s="4" t="str">
        <f t="shared" si="7"/>
        <v>lodha splendora</v>
      </c>
      <c r="O7">
        <v>0</v>
      </c>
      <c r="P7">
        <f t="shared" si="8"/>
        <v>0</v>
      </c>
      <c r="Q7">
        <v>952</v>
      </c>
      <c r="R7" s="2">
        <v>12000000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701.05931999999996</v>
      </c>
      <c r="C8" s="4">
        <f t="shared" si="9"/>
        <v>841.27118399999995</v>
      </c>
      <c r="D8" s="4">
        <f t="shared" si="2"/>
        <v>1009.5254207999999</v>
      </c>
      <c r="E8" s="5">
        <f t="shared" si="3"/>
        <v>10156000</v>
      </c>
      <c r="F8" s="15">
        <f t="shared" si="4"/>
        <v>14487</v>
      </c>
      <c r="G8" s="10">
        <f t="shared" si="5"/>
        <v>12072</v>
      </c>
      <c r="H8" s="10">
        <f t="shared" si="6"/>
        <v>10060</v>
      </c>
      <c r="I8" s="10" t="e">
        <f>#REF!</f>
        <v>#REF!</v>
      </c>
      <c r="J8" s="4" t="str">
        <f t="shared" si="7"/>
        <v>09.02.23</v>
      </c>
      <c r="O8">
        <v>0</v>
      </c>
      <c r="P8">
        <f t="shared" si="8"/>
        <v>0</v>
      </c>
      <c r="Q8">
        <f>65.13*10.764</f>
        <v>701.05931999999996</v>
      </c>
      <c r="R8" s="2">
        <v>10156000</v>
      </c>
      <c r="S8" s="8" t="s">
        <v>24</v>
      </c>
      <c r="T8" s="8">
        <v>17</v>
      </c>
    </row>
    <row r="9" spans="1:20" x14ac:dyDescent="0.25">
      <c r="A9" s="4">
        <f t="shared" si="0"/>
        <v>0</v>
      </c>
      <c r="B9" s="4">
        <f t="shared" si="1"/>
        <v>654.02063999999996</v>
      </c>
      <c r="C9" s="4">
        <f t="shared" si="9"/>
        <v>784.82476799999995</v>
      </c>
      <c r="D9" s="4">
        <f t="shared" si="2"/>
        <v>941.78972159999989</v>
      </c>
      <c r="E9" s="5">
        <f t="shared" si="3"/>
        <v>8856300</v>
      </c>
      <c r="F9" s="10">
        <f t="shared" si="4"/>
        <v>13541</v>
      </c>
      <c r="G9" s="10">
        <f t="shared" si="5"/>
        <v>11284</v>
      </c>
      <c r="H9" s="10">
        <f t="shared" si="6"/>
        <v>9404</v>
      </c>
      <c r="I9" s="10" t="e">
        <f>#REF!</f>
        <v>#REF!</v>
      </c>
      <c r="J9" s="4" t="str">
        <f t="shared" si="7"/>
        <v>06.03.23</v>
      </c>
      <c r="O9">
        <v>0</v>
      </c>
      <c r="P9">
        <f t="shared" si="8"/>
        <v>0</v>
      </c>
      <c r="Q9">
        <f>60.76*10.764</f>
        <v>654.02063999999996</v>
      </c>
      <c r="R9" s="2">
        <v>8856300</v>
      </c>
      <c r="S9" s="8" t="s">
        <v>25</v>
      </c>
      <c r="T9" s="8">
        <v>4</v>
      </c>
    </row>
    <row r="10" spans="1:20" x14ac:dyDescent="0.25">
      <c r="A10" s="4">
        <f t="shared" si="0"/>
        <v>0</v>
      </c>
      <c r="B10" s="4">
        <f t="shared" si="1"/>
        <v>680</v>
      </c>
      <c r="C10" s="4">
        <f t="shared" si="9"/>
        <v>816</v>
      </c>
      <c r="D10" s="4">
        <f t="shared" si="2"/>
        <v>979.19999999999993</v>
      </c>
      <c r="E10" s="5">
        <f t="shared" si="3"/>
        <v>11300000</v>
      </c>
      <c r="F10" s="15">
        <f t="shared" si="4"/>
        <v>16618</v>
      </c>
      <c r="G10" s="10">
        <f t="shared" si="5"/>
        <v>13848</v>
      </c>
      <c r="H10" s="10">
        <f t="shared" si="6"/>
        <v>11540</v>
      </c>
      <c r="I10" s="10" t="e">
        <f>#REF!</f>
        <v>#REF!</v>
      </c>
      <c r="J10" s="4" t="str">
        <f t="shared" si="7"/>
        <v>lodha splendora</v>
      </c>
      <c r="O10">
        <v>0</v>
      </c>
      <c r="P10">
        <f t="shared" si="8"/>
        <v>0</v>
      </c>
      <c r="Q10">
        <v>680</v>
      </c>
      <c r="R10" s="2">
        <v>11300000</v>
      </c>
      <c r="S10" s="8" t="s">
        <v>19</v>
      </c>
      <c r="T10" s="8">
        <v>29</v>
      </c>
    </row>
    <row r="11" spans="1:20" x14ac:dyDescent="0.25">
      <c r="A11" s="4">
        <f t="shared" si="0"/>
        <v>0</v>
      </c>
      <c r="B11" s="4">
        <f t="shared" si="1"/>
        <v>708</v>
      </c>
      <c r="C11" s="4">
        <f t="shared" si="9"/>
        <v>849.6</v>
      </c>
      <c r="D11" s="4">
        <f t="shared" si="2"/>
        <v>1019.52</v>
      </c>
      <c r="E11" s="5">
        <f t="shared" si="3"/>
        <v>11500000</v>
      </c>
      <c r="F11" s="15">
        <f t="shared" si="4"/>
        <v>16243</v>
      </c>
      <c r="G11" s="10">
        <f t="shared" si="5"/>
        <v>13536</v>
      </c>
      <c r="H11" s="10">
        <f t="shared" si="6"/>
        <v>11280</v>
      </c>
      <c r="I11" s="10" t="e">
        <f>#REF!</f>
        <v>#REF!</v>
      </c>
      <c r="J11" s="4" t="str">
        <f t="shared" si="7"/>
        <v>lodha splendora</v>
      </c>
      <c r="O11">
        <v>0</v>
      </c>
      <c r="P11">
        <f t="shared" si="8"/>
        <v>0</v>
      </c>
      <c r="Q11">
        <v>708</v>
      </c>
      <c r="R11" s="2">
        <v>11500000</v>
      </c>
      <c r="S11" s="8" t="s">
        <v>19</v>
      </c>
      <c r="T11" s="8">
        <v>25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ref="P12:P13" si="10">O12/1.2</f>
        <v>0</v>
      </c>
      <c r="Q12">
        <f t="shared" ref="Q12:Q13" si="11">P12/1.2</f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10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10" t="e">
        <f t="shared" si="15"/>
        <v>#DIV/0!</v>
      </c>
      <c r="H15" s="10" t="e">
        <f t="shared" si="16"/>
        <v>#DIV/0!</v>
      </c>
      <c r="I15" s="10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0" x14ac:dyDescent="0.25">
      <c r="F16" s="8"/>
      <c r="G16" s="8"/>
      <c r="H16" s="8"/>
      <c r="I16" s="8"/>
    </row>
    <row r="17" spans="5:24" x14ac:dyDescent="0.25">
      <c r="F17" s="8"/>
      <c r="G17" s="8" t="s">
        <v>20</v>
      </c>
      <c r="H17" s="8"/>
      <c r="I17" s="8"/>
    </row>
    <row r="18" spans="5:24" x14ac:dyDescent="0.25">
      <c r="F18" s="8"/>
      <c r="G18" s="8" t="s">
        <v>15</v>
      </c>
      <c r="H18" s="8">
        <v>636</v>
      </c>
      <c r="I18" s="8"/>
      <c r="J18" t="s">
        <v>18</v>
      </c>
    </row>
    <row r="19" spans="5:24" x14ac:dyDescent="0.25">
      <c r="G19" t="s">
        <v>16</v>
      </c>
      <c r="H19">
        <v>65</v>
      </c>
    </row>
    <row r="20" spans="5:24" x14ac:dyDescent="0.25">
      <c r="G20" t="s">
        <v>13</v>
      </c>
      <c r="H20">
        <f>H19+H18</f>
        <v>701</v>
      </c>
    </row>
    <row r="21" spans="5:24" x14ac:dyDescent="0.25">
      <c r="G21" t="s">
        <v>17</v>
      </c>
      <c r="H21">
        <v>15500</v>
      </c>
    </row>
    <row r="22" spans="5:24" x14ac:dyDescent="0.25">
      <c r="E22">
        <f>H22*80%</f>
        <v>8692400</v>
      </c>
      <c r="G22" s="6" t="s">
        <v>14</v>
      </c>
      <c r="H22" s="6">
        <f>H21*H20</f>
        <v>10865500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H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H26" t="s">
        <v>22</v>
      </c>
      <c r="P26" s="12" t="s">
        <v>23</v>
      </c>
      <c r="Q26" s="11"/>
      <c r="R26" s="11"/>
      <c r="T26" s="11"/>
      <c r="U26" s="11"/>
      <c r="V26" s="11"/>
      <c r="W26" s="11"/>
      <c r="X26" s="11"/>
    </row>
    <row r="27" spans="5:24" x14ac:dyDescent="0.25">
      <c r="H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O29">
        <f>1.05*1.05</f>
        <v>1.1025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7" sqref="N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M35" sqref="M3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2023-10-26T08:02:26Z</dcterms:modified>
</cp:coreProperties>
</file>