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iya Subodh Tulsankar\"/>
    </mc:Choice>
  </mc:AlternateContent>
  <xr:revisionPtr revIDLastSave="0" documentId="13_ncr:1_{377FB11F-E205-47E8-A933-8336FC4BF1D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Q8" i="4" l="1"/>
  <c r="Q7" i="4"/>
  <c r="N20" i="4"/>
  <c r="N22" i="4" s="1"/>
  <c r="O19" i="4"/>
  <c r="O18" i="4"/>
  <c r="P9" i="4"/>
  <c r="Q9" i="4" s="1"/>
  <c r="P8" i="4"/>
  <c r="P7" i="4"/>
  <c r="P6" i="4"/>
  <c r="Q6" i="4" s="1"/>
  <c r="P5" i="4"/>
  <c r="P4" i="4"/>
  <c r="Q4" i="4" s="1"/>
  <c r="P3" i="4"/>
  <c r="P2" i="4"/>
  <c r="A2" i="4" l="1"/>
  <c r="E2" i="4"/>
  <c r="I2" i="4"/>
  <c r="J2" i="4"/>
  <c r="A3" i="4"/>
  <c r="E3" i="4"/>
  <c r="I3" i="4"/>
  <c r="J3" i="4"/>
  <c r="A4" i="4"/>
  <c r="E4" i="4"/>
  <c r="I4" i="4"/>
  <c r="J4" i="4"/>
  <c r="A5" i="4"/>
  <c r="E5" i="4"/>
  <c r="I5" i="4"/>
  <c r="J5" i="4"/>
  <c r="B2" i="4" l="1"/>
  <c r="C2" i="4" s="1"/>
  <c r="B4" i="4"/>
  <c r="C4" i="4" s="1"/>
  <c r="B3" i="4"/>
  <c r="C3" i="4" s="1"/>
  <c r="B5" i="4"/>
  <c r="C5" i="4" s="1"/>
  <c r="P13" i="4"/>
  <c r="Q13" i="4" s="1"/>
  <c r="J13" i="4"/>
  <c r="I13" i="4"/>
  <c r="E13" i="4"/>
  <c r="P12" i="4"/>
  <c r="Q12" i="4" s="1"/>
  <c r="J12" i="4"/>
  <c r="I12" i="4"/>
  <c r="E12" i="4"/>
  <c r="P11" i="4"/>
  <c r="Q11" i="4" s="1"/>
  <c r="J11" i="4"/>
  <c r="I11" i="4"/>
  <c r="E11" i="4"/>
  <c r="P10" i="4"/>
  <c r="Q10" i="4" s="1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F5" i="4" l="1"/>
  <c r="F4" i="4"/>
  <c r="F3" i="4"/>
  <c r="F2" i="4"/>
  <c r="P15" i="4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G2" i="4" l="1"/>
  <c r="D2" i="4"/>
  <c r="H2" i="4" s="1"/>
  <c r="G3" i="4"/>
  <c r="D3" i="4"/>
  <c r="H3" i="4" s="1"/>
  <c r="G4" i="4"/>
  <c r="D4" i="4"/>
  <c r="H4" i="4" s="1"/>
  <c r="G5" i="4"/>
  <c r="D5" i="4"/>
  <c r="H5" i="4" s="1"/>
  <c r="F8" i="4"/>
  <c r="F9" i="4"/>
  <c r="F10" i="4"/>
  <c r="F11" i="4"/>
  <c r="F12" i="4"/>
  <c r="F6" i="4"/>
  <c r="B13" i="4"/>
  <c r="C13" i="4" s="1"/>
  <c r="B14" i="4"/>
  <c r="C14" i="4" s="1"/>
  <c r="B15" i="4"/>
  <c r="C15" i="4" s="1"/>
  <c r="B7" i="4"/>
  <c r="C7" i="4" s="1"/>
  <c r="F14" i="4" l="1"/>
  <c r="F13" i="4"/>
  <c r="D10" i="4"/>
  <c r="H10" i="4" s="1"/>
  <c r="G10" i="4"/>
  <c r="D9" i="4"/>
  <c r="H9" i="4" s="1"/>
  <c r="G9" i="4"/>
  <c r="D12" i="4"/>
  <c r="H12" i="4" s="1"/>
  <c r="G12" i="4"/>
  <c r="F7" i="4"/>
  <c r="D11" i="4"/>
  <c r="H11" i="4" s="1"/>
  <c r="G11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<sst xmlns="http://schemas.openxmlformats.org/spreadsheetml/2006/main" count="31" uniqueCount="24">
  <si>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</si>
  <si>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</si>
  <si>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</si>
  <si>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</si>
  <si>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</si>
  <si>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</si>
  <si>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</si>
  <si>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</si>
  <si>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</si>
  <si>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Saleable area (20 + 20%)</t>
  </si>
  <si>
    <t>Saleable area (20 + 20%)</t>
  </si>
  <si>
    <t>Rate on Built up  area (20%)</t>
  </si>
  <si>
    <t>ca</t>
  </si>
  <si>
    <t>total</t>
  </si>
  <si>
    <t>fmv</t>
  </si>
  <si>
    <t>Built up area (20%)</t>
  </si>
  <si>
    <t>sold out</t>
  </si>
  <si>
    <t>encl bal</t>
  </si>
  <si>
    <t>rate</t>
  </si>
  <si>
    <t>asahr aria</t>
  </si>
  <si>
    <t>17.01.23</t>
  </si>
  <si>
    <t>09.02.23</t>
  </si>
  <si>
    <t>f. no. 807, 8th floor, ashar aria, kharegaon, kalwa, thane</t>
  </si>
  <si>
    <t>agreement  - 24.01.19 - 5143950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</si>
</sst>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0" fillId="0" borderId="0" xfId="0" applyFont="1"/>
    <xf numFmtId="0" fontId="1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3" borderId="0" xfId="0" applyFill="1"/>
    <xf numFmtId="0" fontId="0" fillId="2" borderId="0" xfId="0" applyFont="1" applyFill="1"/>
    <xf numFmtId="0" fontId="3" fillId="2" borderId="0" xfId="0" applyFont="1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0" fillId="4" borderId="0" xfId="0" applyFill="1"/>
    <xf numFmtId="0" fontId="0" fillId="2" borderId="0" xfId="0" applyFill="1" applyAlignment="1">
      <alignment wrapText="1"/>
    </xf>
    <xf numFmtId="0" fontId="1" fillId="4" borderId="0" xfId="0" applyFont="1" applyFill="1"/>
    <xf numFmtId="0" fontId="0" fillId="4" borderId="0" xfId="0" applyFill="1" applyAlignment="1">
      <alignment wrapText="1"/>
    </xf>
    <xf numFmtId="0" fontId="3" fillId="4" borderId="0" xfId="0" applyFont="1" applyFill="1"/>
    <xf numFmtId="0" fontId="2" fillId="4" borderId="0" xfId="0" applyFont="1" applyFill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4" borderId="0" xfId="0" applyFill="1" applyAlignment="1"/>
    <xf numFmtId="0" fontId="0" fillId="2" borderId="1" xfId="0" applyFill="1" applyBorder="1"/>
    <xf numFmtId="0" fontId="3" fillId="2" borderId="1" xfId="0" applyFont="1" applyFill="1" applyBorder="1" applyAlignment="1">
      <alignment horizontal="center"/>
    </xf>
    <xf numFmtId="0" fontId="4" fillId="0" borderId="0" xfId="0" applyFont="1"/>
    <xf numFmtId="0" fontId="1" fillId="3" borderId="0" xfId="0" applyFont="1" applyFill="1"/>
    <xf numFmtId="0" fontId="3" fillId="2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39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21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608077</xdr:colOff>
      <xdr:row>42</xdr:row>
      <xdr:rowOff>27661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21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2190477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608077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7"/>
  <sheetViews>
    <sheetView tabSelected="1" topLeftCell="D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11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140625" customWidth="1"/>
    <col min="15" max="15" width="8.42578125" customWidth="1"/>
    <col min="16" max="16" width="12.140625" customWidth="1"/>
    <col min="17" max="17" width="10.7109375" customWidth="1"/>
    <col min="18" max="18" width="16" customWidth="1"/>
    <col min="19" max="19" width="6" customWidth="1"/>
    <col min="20" max="20" width="6.28515625" customWidth="1"/>
    <col min="21" max="21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15</v>
      </c>
      <c r="D1" s="3" t="s">
        <v>10</v>
      </c>
      <c r="E1" s="3" t="s">
        <v>1</v>
      </c>
      <c r="F1" s="16" t="s">
        <v>8</v>
      </c>
      <c r="G1" s="16" t="s">
        <v>11</v>
      </c>
      <c r="H1" s="16" t="s">
        <v>9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2" ht="14.45" x14ac:dyDescent="0.3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8800000</v>
      </c>
      <c r="F2" s="17">
        <f t="shared" ref="F2:F13" si="4">ROUND((E2/B2),0)</f>
        <v>19556</v>
      </c>
      <c r="G2" s="30">
        <f t="shared" ref="G2:G13" si="5">ROUND((E2/C2),0)</f>
        <v>16296</v>
      </c>
      <c r="H2" s="4">
        <f t="shared" ref="H2:H13" si="6">ROUND((E2/D2),0)</f>
        <v>13580</v>
      </c>
      <c r="I2" s="4" t="str">
        <f t="shared" ref="I2:I13" si="7">S2</f>
        <v>asahr aria</v>
      </c>
      <c r="J2" s="4">
        <f t="shared" ref="J2:J13" si="8">T2</f>
        <v>0</v>
      </c>
      <c r="O2">
        <v>0</v>
      </c>
      <c r="P2">
        <f t="shared" ref="P2:P9" si="9">O2/1.2</f>
        <v>0</v>
      </c>
      <c r="Q2">
        <v>450</v>
      </c>
      <c r="R2" s="2">
        <v>8800000</v>
      </c>
      <c r="S2" s="13" t="s">
        <v>19</v>
      </c>
      <c r="T2" s="13"/>
      <c r="U2" s="13"/>
      <c r="V2" s="13"/>
    </row>
    <row r="3" spans="1:22" ht="14.45" x14ac:dyDescent="0.35">
      <c r="A3" s="4">
        <f t="shared" si="0"/>
        <v>0</v>
      </c>
      <c r="B3" s="4">
        <f t="shared" si="1"/>
        <v>653</v>
      </c>
      <c r="C3" s="4">
        <f t="shared" ref="C3:C15" si="10">B3*1.2</f>
        <v>783.6</v>
      </c>
      <c r="D3" s="4">
        <f t="shared" si="2"/>
        <v>940.31999999999994</v>
      </c>
      <c r="E3" s="5">
        <f t="shared" si="3"/>
        <v>11900000</v>
      </c>
      <c r="F3" s="30">
        <f t="shared" si="4"/>
        <v>18224</v>
      </c>
      <c r="G3" s="30">
        <f t="shared" si="5"/>
        <v>15186</v>
      </c>
      <c r="H3" s="4">
        <f t="shared" si="6"/>
        <v>12655</v>
      </c>
      <c r="I3" s="4" t="str">
        <f t="shared" si="7"/>
        <v>asahr aria</v>
      </c>
      <c r="J3" s="4">
        <f t="shared" si="8"/>
        <v>0</v>
      </c>
      <c r="O3">
        <v>0</v>
      </c>
      <c r="P3">
        <f t="shared" si="9"/>
        <v>0</v>
      </c>
      <c r="Q3">
        <v>653</v>
      </c>
      <c r="R3" s="2">
        <v>11900000</v>
      </c>
      <c r="S3" s="13" t="s">
        <v>19</v>
      </c>
      <c r="T3" s="13"/>
      <c r="U3" s="13"/>
      <c r="V3" s="13"/>
    </row>
    <row r="4" spans="1:22" ht="14.45" x14ac:dyDescent="0.35">
      <c r="A4" s="4">
        <f t="shared" si="0"/>
        <v>0</v>
      </c>
      <c r="B4" s="4">
        <f t="shared" si="1"/>
        <v>442.36111111111114</v>
      </c>
      <c r="C4" s="4">
        <f t="shared" si="10"/>
        <v>530.83333333333337</v>
      </c>
      <c r="D4" s="4">
        <f t="shared" si="2"/>
        <v>637</v>
      </c>
      <c r="E4" s="5">
        <f t="shared" si="3"/>
        <v>8800000</v>
      </c>
      <c r="F4" s="30">
        <f t="shared" si="4"/>
        <v>19893</v>
      </c>
      <c r="G4" s="30">
        <f t="shared" si="5"/>
        <v>16578</v>
      </c>
      <c r="H4" s="4">
        <f t="shared" si="6"/>
        <v>13815</v>
      </c>
      <c r="I4" s="4" t="str">
        <f t="shared" si="7"/>
        <v>sold out</v>
      </c>
      <c r="J4" s="4">
        <f t="shared" si="8"/>
        <v>0</v>
      </c>
      <c r="O4">
        <v>637</v>
      </c>
      <c r="P4">
        <f t="shared" si="9"/>
        <v>530.83333333333337</v>
      </c>
      <c r="Q4">
        <f t="shared" ref="Q4:Q9" si="11">P4/1.2</f>
        <v>442.36111111111114</v>
      </c>
      <c r="R4" s="2">
        <v>8800000</v>
      </c>
      <c r="S4" s="13" t="s">
        <v>16</v>
      </c>
      <c r="T4" s="13"/>
      <c r="U4" s="13"/>
      <c r="V4" s="13"/>
    </row>
    <row r="5" spans="1:22" x14ac:dyDescent="0.25">
      <c r="A5" s="4">
        <f t="shared" si="0"/>
        <v>0</v>
      </c>
      <c r="B5" s="4">
        <f t="shared" si="1"/>
        <v>426</v>
      </c>
      <c r="C5" s="4">
        <f t="shared" si="10"/>
        <v>511.2</v>
      </c>
      <c r="D5" s="4">
        <f t="shared" si="2"/>
        <v>613.43999999999994</v>
      </c>
      <c r="E5" s="5">
        <f t="shared" si="3"/>
        <v>7221000</v>
      </c>
      <c r="F5" s="30">
        <f t="shared" si="4"/>
        <v>16951</v>
      </c>
      <c r="G5" s="30">
        <f t="shared" si="5"/>
        <v>14126</v>
      </c>
      <c r="H5" s="4">
        <f t="shared" si="6"/>
        <v>11771</v>
      </c>
      <c r="I5" s="4" t="str">
        <f t="shared" si="7"/>
        <v>asahr aria</v>
      </c>
      <c r="J5" s="4">
        <f t="shared" si="8"/>
        <v>0</v>
      </c>
      <c r="O5">
        <v>0</v>
      </c>
      <c r="P5">
        <f t="shared" si="9"/>
        <v>0</v>
      </c>
      <c r="Q5">
        <v>426</v>
      </c>
      <c r="R5" s="2">
        <v>7221000</v>
      </c>
      <c r="S5" s="13" t="s">
        <v>19</v>
      </c>
      <c r="T5" s="13"/>
      <c r="U5" s="13"/>
      <c r="V5" s="13"/>
    </row>
    <row r="6" spans="1:22" x14ac:dyDescent="0.25">
      <c r="A6" s="4">
        <f t="shared" si="0"/>
        <v>0</v>
      </c>
      <c r="B6" s="4">
        <f t="shared" si="1"/>
        <v>451.38888888888897</v>
      </c>
      <c r="C6" s="4">
        <f t="shared" si="10"/>
        <v>541.66666666666674</v>
      </c>
      <c r="D6" s="4">
        <f t="shared" si="2"/>
        <v>650.00000000000011</v>
      </c>
      <c r="E6" s="5">
        <f t="shared" si="3"/>
        <v>8900000</v>
      </c>
      <c r="F6" s="17">
        <f t="shared" si="4"/>
        <v>19717</v>
      </c>
      <c r="G6" s="30">
        <f t="shared" si="5"/>
        <v>16431</v>
      </c>
      <c r="H6" s="4">
        <f t="shared" si="6"/>
        <v>13692</v>
      </c>
      <c r="I6" s="4" t="str">
        <f t="shared" si="7"/>
        <v>asahr aria</v>
      </c>
      <c r="J6" s="4">
        <f t="shared" si="8"/>
        <v>0</v>
      </c>
      <c r="O6">
        <v>650</v>
      </c>
      <c r="P6">
        <f t="shared" si="9"/>
        <v>541.66666666666674</v>
      </c>
      <c r="Q6">
        <f t="shared" si="11"/>
        <v>451.38888888888897</v>
      </c>
      <c r="R6" s="2">
        <v>8900000</v>
      </c>
      <c r="S6" s="13" t="s">
        <v>19</v>
      </c>
      <c r="T6" s="13"/>
      <c r="U6" s="13"/>
      <c r="V6" s="13"/>
    </row>
    <row r="7" spans="1:22" x14ac:dyDescent="0.25">
      <c r="A7" s="4">
        <f t="shared" si="0"/>
        <v>0</v>
      </c>
      <c r="B7" s="4">
        <f t="shared" si="1"/>
        <v>633.24611999999991</v>
      </c>
      <c r="C7" s="4">
        <f t="shared" si="10"/>
        <v>759.89534399999991</v>
      </c>
      <c r="D7" s="4">
        <f t="shared" si="2"/>
        <v>911.87441279999985</v>
      </c>
      <c r="E7" s="5">
        <f t="shared" si="3"/>
        <v>8400000</v>
      </c>
      <c r="F7" s="30">
        <f t="shared" si="4"/>
        <v>13265</v>
      </c>
      <c r="G7" s="30">
        <f t="shared" si="5"/>
        <v>11054</v>
      </c>
      <c r="H7" s="4">
        <f t="shared" si="6"/>
        <v>9212</v>
      </c>
      <c r="I7" s="4" t="str">
        <f t="shared" si="7"/>
        <v>17.01.23</v>
      </c>
      <c r="J7" s="4">
        <f t="shared" si="8"/>
        <v>1</v>
      </c>
      <c r="O7">
        <v>0</v>
      </c>
      <c r="P7">
        <f t="shared" si="9"/>
        <v>0</v>
      </c>
      <c r="Q7">
        <f>58.83*10.764</f>
        <v>633.24611999999991</v>
      </c>
      <c r="R7" s="2">
        <v>8400000</v>
      </c>
      <c r="S7" s="13" t="s">
        <v>20</v>
      </c>
      <c r="T7" s="13">
        <v>1</v>
      </c>
      <c r="U7" s="13"/>
      <c r="V7" s="13"/>
    </row>
    <row r="8" spans="1:22" x14ac:dyDescent="0.25">
      <c r="A8" s="4">
        <f t="shared" si="0"/>
        <v>0</v>
      </c>
      <c r="B8" s="4">
        <f t="shared" si="1"/>
        <v>426.14676000000003</v>
      </c>
      <c r="C8" s="4">
        <f t="shared" si="10"/>
        <v>511.37611200000003</v>
      </c>
      <c r="D8" s="4">
        <f t="shared" si="2"/>
        <v>613.6513344</v>
      </c>
      <c r="E8" s="5">
        <f t="shared" si="3"/>
        <v>7632000</v>
      </c>
      <c r="F8" s="17">
        <f t="shared" si="4"/>
        <v>17909</v>
      </c>
      <c r="G8" s="30">
        <f t="shared" si="5"/>
        <v>14924</v>
      </c>
      <c r="H8" s="4">
        <f t="shared" si="6"/>
        <v>12437</v>
      </c>
      <c r="I8" s="4" t="str">
        <f t="shared" si="7"/>
        <v>09.02.23</v>
      </c>
      <c r="J8" s="4">
        <f t="shared" si="8"/>
        <v>42</v>
      </c>
      <c r="O8">
        <v>0</v>
      </c>
      <c r="P8">
        <f t="shared" si="9"/>
        <v>0</v>
      </c>
      <c r="Q8">
        <f>39.59*10.764</f>
        <v>426.14676000000003</v>
      </c>
      <c r="R8" s="2">
        <v>7632000</v>
      </c>
      <c r="S8" s="13" t="s">
        <v>21</v>
      </c>
      <c r="T8" s="13">
        <v>42</v>
      </c>
      <c r="U8" s="13"/>
      <c r="V8" s="13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30" t="e">
        <f t="shared" si="4"/>
        <v>#DIV/0!</v>
      </c>
      <c r="G9" s="30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13"/>
      <c r="T9" s="13"/>
      <c r="U9" s="13"/>
      <c r="V9" s="13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30" t="e">
        <f t="shared" si="4"/>
        <v>#DIV/0!</v>
      </c>
      <c r="G10" s="30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ref="P10:P13" si="12">O10/1.2</f>
        <v>0</v>
      </c>
      <c r="Q10">
        <f t="shared" ref="Q10:Q15" si="13">P10/1.2</f>
        <v>0</v>
      </c>
      <c r="R10" s="2">
        <v>0</v>
      </c>
      <c r="S10" s="13"/>
      <c r="T10" s="13"/>
      <c r="U10" s="13"/>
      <c r="V10" s="13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30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2"/>
        <v>0</v>
      </c>
      <c r="Q11">
        <f t="shared" si="13"/>
        <v>0</v>
      </c>
      <c r="R11" s="2">
        <v>0</v>
      </c>
      <c r="S11" s="13"/>
      <c r="T11" s="13"/>
      <c r="U11" s="13"/>
      <c r="V11" s="13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13"/>
      <c r="T12" s="13"/>
      <c r="U12" s="13"/>
      <c r="V12" s="13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13"/>
      <c r="T13" s="13"/>
      <c r="U13" s="13"/>
      <c r="V13" s="13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4" t="e">
        <f t="shared" ref="G14:G15" si="17">ROUND((E14/C14),0)</f>
        <v>#DIV/0!</v>
      </c>
      <c r="H14" s="4" t="e">
        <f t="shared" ref="H14:H15" si="18">ROUND((E14/D14),0)</f>
        <v>#DIV/0!</v>
      </c>
      <c r="I14" s="4">
        <f t="shared" ref="I14:I15" si="19">S14</f>
        <v>0</v>
      </c>
      <c r="J14" s="4">
        <f t="shared" ref="J14:J15" si="20">T14</f>
        <v>0</v>
      </c>
      <c r="O14">
        <v>0</v>
      </c>
      <c r="P14">
        <f t="shared" ref="P14:P15" si="21">O14/1.2</f>
        <v>0</v>
      </c>
      <c r="Q14">
        <f t="shared" si="13"/>
        <v>0</v>
      </c>
      <c r="R14" s="2">
        <v>0</v>
      </c>
      <c r="S14" s="13"/>
      <c r="T14" s="13"/>
      <c r="U14" s="13"/>
      <c r="V14" s="13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>
        <f t="shared" si="19"/>
        <v>0</v>
      </c>
      <c r="J15" s="4">
        <f t="shared" si="20"/>
        <v>0</v>
      </c>
      <c r="O15">
        <v>0</v>
      </c>
      <c r="P15">
        <f t="shared" si="21"/>
        <v>0</v>
      </c>
      <c r="Q15">
        <f t="shared" si="13"/>
        <v>0</v>
      </c>
      <c r="R15" s="2">
        <v>0</v>
      </c>
      <c r="S15" s="13"/>
      <c r="T15" s="13"/>
      <c r="U15" s="13"/>
      <c r="V15" s="13"/>
    </row>
    <row r="16" spans="1:22" x14ac:dyDescent="0.25">
      <c r="R16" s="6"/>
      <c r="U16" s="6"/>
    </row>
    <row r="17" spans="2:17" x14ac:dyDescent="0.25">
      <c r="J17" t="s">
        <v>22</v>
      </c>
    </row>
    <row r="18" spans="2:17" ht="16.5" x14ac:dyDescent="0.3">
      <c r="B18" s="18"/>
      <c r="C18" s="23"/>
      <c r="D18" s="18"/>
      <c r="E18" s="18"/>
      <c r="G18" s="29"/>
      <c r="H18" s="17"/>
      <c r="J18" t="s">
        <v>12</v>
      </c>
      <c r="N18" s="9">
        <v>390</v>
      </c>
      <c r="O18">
        <f>36.24*10.764</f>
        <v>390.08735999999999</v>
      </c>
    </row>
    <row r="19" spans="2:17" x14ac:dyDescent="0.25">
      <c r="B19" s="24"/>
      <c r="C19" s="8"/>
      <c r="E19" s="18"/>
      <c r="G19" s="25"/>
      <c r="H19" s="8"/>
      <c r="I19" s="8"/>
      <c r="J19" t="s">
        <v>17</v>
      </c>
      <c r="N19" s="9">
        <v>36</v>
      </c>
      <c r="O19">
        <f>3.35*10.764</f>
        <v>36.059399999999997</v>
      </c>
      <c r="P19" s="9"/>
      <c r="Q19" s="9"/>
    </row>
    <row r="20" spans="2:17" x14ac:dyDescent="0.25">
      <c r="B20" s="24"/>
      <c r="C20" s="24"/>
      <c r="E20" s="18"/>
      <c r="G20" s="24"/>
      <c r="H20" s="24"/>
      <c r="J20" t="s">
        <v>13</v>
      </c>
      <c r="N20" s="9">
        <f>N19+N18</f>
        <v>426</v>
      </c>
      <c r="P20" s="2"/>
    </row>
    <row r="21" spans="2:17" x14ac:dyDescent="0.25">
      <c r="B21" s="26"/>
      <c r="C21" s="18"/>
      <c r="D21" s="18"/>
      <c r="E21" s="18"/>
      <c r="H21" s="14"/>
      <c r="I21" s="7"/>
      <c r="J21" s="8" t="s">
        <v>18</v>
      </c>
      <c r="N21" s="9">
        <v>18500</v>
      </c>
      <c r="O21" s="17"/>
    </row>
    <row r="22" spans="2:17" x14ac:dyDescent="0.25">
      <c r="B22" s="21"/>
      <c r="C22" s="21"/>
      <c r="D22" s="18"/>
      <c r="E22" s="18"/>
      <c r="G22" s="18"/>
      <c r="H22" s="18"/>
      <c r="I22" s="7"/>
      <c r="J22" s="6" t="s">
        <v>14</v>
      </c>
      <c r="N22">
        <f>N21*N20</f>
        <v>7881000</v>
      </c>
    </row>
    <row r="23" spans="2:17" x14ac:dyDescent="0.25">
      <c r="B23" s="22"/>
      <c r="C23" s="22"/>
      <c r="D23" s="22"/>
      <c r="E23" s="18"/>
      <c r="G23" s="14"/>
      <c r="H23" s="17"/>
      <c r="N23" s="9"/>
    </row>
    <row r="24" spans="2:17" x14ac:dyDescent="0.25">
      <c r="B24" s="18"/>
      <c r="C24" s="18"/>
      <c r="D24" s="22"/>
      <c r="E24" s="23"/>
      <c r="G24" s="19"/>
      <c r="H24" s="8"/>
    </row>
    <row r="25" spans="2:17" x14ac:dyDescent="0.25">
      <c r="B25" s="14"/>
      <c r="C25" s="20"/>
      <c r="D25" s="18"/>
      <c r="E25" s="18"/>
      <c r="H25" s="24"/>
      <c r="J25" t="s">
        <v>23</v>
      </c>
    </row>
    <row r="26" spans="2:17" x14ac:dyDescent="0.25">
      <c r="B26" s="21"/>
      <c r="C26" s="18"/>
      <c r="D26" s="18"/>
      <c r="E26" s="18"/>
      <c r="F26" s="12"/>
      <c r="H26" s="15"/>
      <c r="I26" s="7"/>
      <c r="J26" s="8"/>
    </row>
    <row r="27" spans="2:17" x14ac:dyDescent="0.25">
      <c r="B27" s="21"/>
      <c r="C27" s="21"/>
      <c r="D27" s="18"/>
      <c r="E27" s="18"/>
      <c r="G27" s="6"/>
    </row>
    <row r="28" spans="2:17" x14ac:dyDescent="0.25">
      <c r="B28" s="22"/>
      <c r="C28" s="22"/>
      <c r="D28" s="22"/>
      <c r="E28" s="18"/>
      <c r="G28" s="24"/>
    </row>
    <row r="29" spans="2:17" x14ac:dyDescent="0.25">
      <c r="B29" s="18"/>
      <c r="C29" s="18"/>
      <c r="D29" s="18"/>
      <c r="E29" s="18"/>
      <c r="G29" s="15"/>
    </row>
    <row r="32" spans="2:17" x14ac:dyDescent="0.25">
      <c r="G32" s="6"/>
    </row>
    <row r="34" spans="7:8" x14ac:dyDescent="0.25">
      <c r="G34" s="28"/>
      <c r="H34" s="28"/>
    </row>
    <row r="35" spans="7:8" x14ac:dyDescent="0.25">
      <c r="G35" s="27"/>
      <c r="H35" s="27"/>
    </row>
    <row r="36" spans="7:8" x14ac:dyDescent="0.25">
      <c r="G36" s="31"/>
      <c r="H36" s="31"/>
    </row>
    <row r="37" spans="7:8" x14ac:dyDescent="0.25">
      <c r="G37" s="27"/>
      <c r="H37" s="2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J24" sqref="J24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zoomScaleNormal="100" workbookViewId="0"/>
  </sheetViews>
  <sheetFormatPr defaultRowHeight="15" x14ac:dyDescent="0.25"/>
  <sheetData>
    <row r="33" ht="9" customHeight="1" x14ac:dyDescent="0.25"/>
    <row r="34" ht="14.45" hidden="1" x14ac:dyDescent="0.3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3" sqref="A3"/>
    </sheetView>
  </sheetViews>
  <sheetFormatPr defaultRowHeight="15" x14ac:dyDescent="0.25"/>
  <sheetData>
    <row r="18" ht="3.75" customHeight="1" x14ac:dyDescent="0.25"/>
    <row r="19" ht="14.45" hidden="1" x14ac:dyDescent="0.3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1"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6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35">
      <c r="A1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1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2023-10-23T05:55:46Z</dcterms:modified>
</cp:coreProperties>
</file>