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C_Varun Gupta\"/>
    </mc:Choice>
  </mc:AlternateContent>
  <xr:revisionPtr revIDLastSave="0" documentId="13_ncr:1_{73342647-0A94-4D6A-8B0F-8EAF05A84B7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" i="23" l="1"/>
  <c r="E21" i="23"/>
  <c r="E19" i="23"/>
  <c r="D19" i="23"/>
  <c r="D21" i="23" s="1"/>
  <c r="I29" i="4"/>
  <c r="G31" i="4"/>
  <c r="I30" i="4" s="1"/>
  <c r="Q4" i="4"/>
  <c r="Q3" i="4"/>
  <c r="B3" i="4" s="1"/>
  <c r="C3" i="4" s="1"/>
  <c r="D3" i="4" s="1"/>
  <c r="G29" i="4"/>
  <c r="B4" i="4"/>
  <c r="C4" i="4" s="1"/>
  <c r="D4" i="4" s="1"/>
  <c r="Q2" i="4"/>
  <c r="B2" i="4" s="1"/>
  <c r="C2" i="4" s="1"/>
  <c r="C8" i="25"/>
  <c r="D13" i="25"/>
  <c r="C5" i="25"/>
  <c r="C4" i="25"/>
  <c r="C3" i="25"/>
  <c r="P2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D20" i="23" l="1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C5" i="4" l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<sst xmlns="http://schemas.openxmlformats.org/spreadsheetml/2006/main" count="133" uniqueCount="91">
  <si>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</si>
  <si>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</si>
  <si>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</si>
  <si>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</si>
  <si>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</si>
  <si>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</si>
  <si>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</si>
  <si>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</si>
  <si>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</si>
  <si>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</si>
  <si>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</si>
  <si>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</si>
  <si>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</si>
  <si>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</si>
  <si>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</si>
  <si>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</si>
  <si>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</si>
  <si>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</si>
  <si>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</si>
  <si>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</si>
  <si>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</si>
  <si>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</si>
  <si>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</si>
  <si>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</si>
  <si>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</si>
  <si>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</si>
  <si>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</si>
  <si>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</si>
  <si>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</si>
  <si>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</si>
  <si>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</si>
  <si>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</si>
  <si>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</si>
  <si>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</si>
  <si>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</si>
  <si>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</si>
  <si>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</si>
  <si>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</si>
  <si>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</si>
  <si>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</si>
  <si>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</si>
  <si>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</si>
  <si>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</si>
  <si>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</si>
  <si>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</si>
  <si>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</si>
  <si>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</si>
  <si>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</si>
  <si>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</si>
  <si>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</si>
  <si>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</si>
  <si>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</si>
  <si>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</si>
  <si>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</si>
  <si>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</si>
  <si>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</si>
  <si>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</si>
  <si>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</si>
  <si>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</si>
  <si>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</si>
  <si>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</si>
  <si>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</si>
  <si>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</si>
  <si>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</si>
  <si>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</si>
  <si>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</si>
  <si>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</si>
  <si>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</si>
  <si>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</si>
  <si>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</si>
  <si>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</si>
  <si>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</si>
  <si>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</si>
  <si>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</si>
  <si>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</si>
  <si>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</si>
  <si>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</si>
  <si>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</si>
  <si>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</si>
  <si>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</si>
  <si>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</si>
  <si>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</si>
  <si>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</si>
  <si>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IGR-21.07.23</t>
  </si>
  <si>
    <t>IGR-12.01.23</t>
  </si>
  <si>
    <t>IGR-27.09.23</t>
  </si>
  <si>
    <t>04.02.2022</t>
  </si>
  <si>
    <t>ACA</t>
  </si>
  <si>
    <t>Interior</t>
  </si>
  <si>
    <t>Office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</si>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</sst>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CACC4D-7545-9AD9-0099-DD7196B1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CF9643-0462-1BC3-EC40-53140D75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859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526160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B4FF52-B11C-1935-0C6C-48A3FF92B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75760" cy="886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A1158F-5193-8395-BF33-51CEBF231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837A1A-3C5D-AFF0-7180-3FFAA8BF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145277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8D73E2-39C3-DB6E-0346-6DC56D98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214077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DE1796-7CF5-024F-C0A4-C0CED90B0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F7B073-0ED9-407E-21C8-44F2EFBB6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9166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F84C85-212B-50A8-18A1-8EEFF230E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62824-553D-B784-89E1-9FD518336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962A94-BDE1-80FC-FB09-81001725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295406.57199999999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324806.57199999999</v>
      </c>
      <c r="D9" s="62" t="s">
        <v>62</v>
      </c>
      <c r="E9" s="63">
        <f>C9/10.764</f>
        <v>30175.266815310293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8</v>
      </c>
      <c r="D13" s="69">
        <f>D12-C13</f>
        <v>92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52E8-5C7D-4248-B354-A1AA4553FAB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S15" sqref="S15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15</v>
      </c>
      <c r="M5" s="45">
        <v>9</v>
      </c>
      <c r="N5" s="45">
        <f t="shared" ref="N5:N11" si="6">L5*M5</f>
        <v>135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10</v>
      </c>
      <c r="M6" s="45">
        <v>8</v>
      </c>
      <c r="N6" s="45">
        <f t="shared" si="6"/>
        <v>80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4</v>
      </c>
      <c r="M7" s="45">
        <v>7</v>
      </c>
      <c r="N7" s="45">
        <f t="shared" si="6"/>
        <v>28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3</v>
      </c>
      <c r="M8" s="45">
        <v>4</v>
      </c>
      <c r="N8" s="45">
        <f t="shared" si="6"/>
        <v>12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4</v>
      </c>
      <c r="M9" s="45">
        <v>3</v>
      </c>
      <c r="N9" s="45">
        <f t="shared" si="6"/>
        <v>12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267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L28" sqref="L2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14100</v>
      </c>
      <c r="D3" s="24" t="s">
        <v>75</v>
      </c>
      <c r="E3" s="6" t="s">
        <v>87</v>
      </c>
      <c r="F3" s="19"/>
    </row>
    <row r="4" spans="1:6" ht="30" x14ac:dyDescent="0.25">
      <c r="A4" s="23" t="s">
        <v>14</v>
      </c>
      <c r="B4" s="20"/>
      <c r="C4" s="21">
        <v>0</v>
      </c>
      <c r="D4" s="24"/>
      <c r="F4" s="19"/>
    </row>
    <row r="5" spans="1:6" x14ac:dyDescent="0.25">
      <c r="A5" s="16" t="s">
        <v>15</v>
      </c>
      <c r="B5" s="20"/>
      <c r="C5" s="21">
        <f>C3-C4</f>
        <v>14100</v>
      </c>
      <c r="D5" s="24"/>
      <c r="F5" s="19"/>
    </row>
    <row r="6" spans="1:6" x14ac:dyDescent="0.25">
      <c r="A6" s="16" t="s">
        <v>16</v>
      </c>
      <c r="B6" s="20"/>
      <c r="C6" s="21">
        <f>C4</f>
        <v>0</v>
      </c>
      <c r="D6" s="24"/>
      <c r="F6" s="19"/>
    </row>
    <row r="7" spans="1:6" x14ac:dyDescent="0.25">
      <c r="A7" s="16" t="s">
        <v>17</v>
      </c>
      <c r="B7" s="25"/>
      <c r="C7" s="26">
        <f>D7-D8</f>
        <v>8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52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12</v>
      </c>
      <c r="D10" s="26"/>
      <c r="F10" s="19"/>
    </row>
    <row r="11" spans="1:6" x14ac:dyDescent="0.25">
      <c r="A11" s="16"/>
      <c r="B11" s="27"/>
      <c r="C11" s="28">
        <f>C10%</f>
        <v>0.12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0</v>
      </c>
      <c r="D13" s="24"/>
      <c r="F13" s="19"/>
    </row>
    <row r="14" spans="1:6" x14ac:dyDescent="0.25">
      <c r="A14" s="16" t="s">
        <v>15</v>
      </c>
      <c r="B14" s="20"/>
      <c r="C14" s="21">
        <f>C5</f>
        <v>14100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v>18000</v>
      </c>
      <c r="D16" s="22">
        <v>3000</v>
      </c>
      <c r="F16" s="19"/>
    </row>
    <row r="17" spans="1:6" x14ac:dyDescent="0.25">
      <c r="B17" s="25"/>
      <c r="C17" s="26" t="s">
        <v>89</v>
      </c>
      <c r="D17" s="26" t="s">
        <v>88</v>
      </c>
      <c r="F17" s="19"/>
    </row>
    <row r="18" spans="1:6" x14ac:dyDescent="0.25">
      <c r="A18" s="75" t="str">
        <f>E3</f>
        <v>ACA</v>
      </c>
      <c r="B18" s="7"/>
      <c r="C18" s="31">
        <v>1023</v>
      </c>
      <c r="D18" s="31">
        <v>1023</v>
      </c>
      <c r="E18" t="s">
        <v>90</v>
      </c>
      <c r="F18" s="19"/>
    </row>
    <row r="19" spans="1:6" x14ac:dyDescent="0.25">
      <c r="A19" s="16" t="s">
        <v>73</v>
      </c>
      <c r="B19" s="6"/>
      <c r="C19" s="32">
        <f>C18*C16</f>
        <v>18414000</v>
      </c>
      <c r="D19" s="32">
        <f>D18*D16</f>
        <v>3069000</v>
      </c>
      <c r="E19" s="69">
        <f>C19+D19</f>
        <v>21483000</v>
      </c>
      <c r="F19" s="33"/>
    </row>
    <row r="20" spans="1:6" x14ac:dyDescent="0.25">
      <c r="A20" s="16" t="s">
        <v>24</v>
      </c>
      <c r="C20" s="34">
        <f>C19*90%</f>
        <v>16572600</v>
      </c>
      <c r="D20" s="34">
        <f>D19*90%</f>
        <v>2762100</v>
      </c>
      <c r="E20" s="69">
        <f t="shared" ref="E20:E21" si="0">C20+D20</f>
        <v>19334700</v>
      </c>
      <c r="F20" s="19"/>
    </row>
    <row r="21" spans="1:6" x14ac:dyDescent="0.25">
      <c r="A21" s="16" t="s">
        <v>25</v>
      </c>
      <c r="C21" s="34">
        <f>C19*80%</f>
        <v>14731200</v>
      </c>
      <c r="D21" s="34">
        <f>D19*80%</f>
        <v>2455200</v>
      </c>
      <c r="E21" s="69">
        <f t="shared" si="0"/>
        <v>17186400</v>
      </c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38362.5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909.01980000000003</v>
      </c>
      <c r="C2" s="4">
        <f t="shared" ref="C2:C16" si="1">B2*1.2</f>
        <v>1090.82376</v>
      </c>
      <c r="D2" s="4">
        <f t="shared" ref="D2:D16" si="2">C2*1.2</f>
        <v>1308.9885119999999</v>
      </c>
      <c r="E2" s="5">
        <f t="shared" ref="E2:E16" si="3">R2</f>
        <v>20000000</v>
      </c>
      <c r="F2" s="4">
        <f t="shared" ref="F2:F15" si="4">ROUND((E2/B2),0)</f>
        <v>22002</v>
      </c>
      <c r="G2" s="4">
        <f t="shared" ref="G2:G15" si="5">ROUND((E2/C2),0)</f>
        <v>18335</v>
      </c>
      <c r="H2" s="4">
        <f t="shared" ref="H2:H15" si="6">ROUND((E2/D2),0)</f>
        <v>15279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9" si="9">O2/1.2</f>
        <v>0</v>
      </c>
      <c r="Q2">
        <f>84.45*10.764</f>
        <v>909.01980000000003</v>
      </c>
      <c r="R2" s="2">
        <v>20000000</v>
      </c>
      <c r="S2" s="2" t="s">
        <v>83</v>
      </c>
    </row>
    <row r="3" spans="1:19" x14ac:dyDescent="0.25">
      <c r="A3" s="4">
        <v>2</v>
      </c>
      <c r="B3" s="4">
        <f t="shared" si="0"/>
        <v>5386.666666666667</v>
      </c>
      <c r="C3" s="4">
        <f t="shared" si="1"/>
        <v>6464</v>
      </c>
      <c r="D3" s="4">
        <f t="shared" si="2"/>
        <v>7756.7999999999993</v>
      </c>
      <c r="E3" s="5">
        <f t="shared" si="3"/>
        <v>100300000</v>
      </c>
      <c r="F3" s="4">
        <f t="shared" si="4"/>
        <v>18620</v>
      </c>
      <c r="G3" s="4">
        <f t="shared" si="5"/>
        <v>15517</v>
      </c>
      <c r="H3" s="4">
        <f t="shared" si="6"/>
        <v>12931</v>
      </c>
      <c r="I3" s="4">
        <f t="shared" si="7"/>
        <v>0</v>
      </c>
      <c r="J3" s="4">
        <f t="shared" si="8"/>
        <v>0</v>
      </c>
      <c r="O3">
        <v>0</v>
      </c>
      <c r="P3">
        <v>6464</v>
      </c>
      <c r="Q3">
        <f t="shared" ref="Q3:Q10" si="10">P3/1.2</f>
        <v>5386.666666666667</v>
      </c>
      <c r="R3" s="2">
        <v>100300000</v>
      </c>
      <c r="S3" s="2" t="s">
        <v>84</v>
      </c>
    </row>
    <row r="4" spans="1:19" x14ac:dyDescent="0.25">
      <c r="A4" s="4">
        <v>3</v>
      </c>
      <c r="B4" s="4">
        <f t="shared" si="0"/>
        <v>13625</v>
      </c>
      <c r="C4" s="4">
        <f t="shared" si="1"/>
        <v>16350</v>
      </c>
      <c r="D4" s="4">
        <f t="shared" si="2"/>
        <v>19620</v>
      </c>
      <c r="E4" s="5">
        <f t="shared" si="3"/>
        <v>301421300</v>
      </c>
      <c r="F4" s="4">
        <f t="shared" si="4"/>
        <v>22123</v>
      </c>
      <c r="G4" s="4">
        <f t="shared" si="5"/>
        <v>18436</v>
      </c>
      <c r="H4" s="4">
        <f t="shared" si="6"/>
        <v>15363</v>
      </c>
      <c r="I4" s="4">
        <f t="shared" si="7"/>
        <v>0</v>
      </c>
      <c r="J4" s="4">
        <f t="shared" si="8"/>
        <v>0</v>
      </c>
      <c r="O4">
        <v>0</v>
      </c>
      <c r="P4">
        <v>16350</v>
      </c>
      <c r="Q4">
        <f t="shared" si="10"/>
        <v>13625</v>
      </c>
      <c r="R4" s="2">
        <v>301421300</v>
      </c>
      <c r="S4" s="2" t="s">
        <v>85</v>
      </c>
    </row>
    <row r="5" spans="1:19" x14ac:dyDescent="0.25">
      <c r="A5" s="4">
        <v>4</v>
      </c>
      <c r="B5" s="4">
        <f t="shared" si="0"/>
        <v>3400</v>
      </c>
      <c r="C5" s="4">
        <f t="shared" si="1"/>
        <v>4080</v>
      </c>
      <c r="D5" s="4">
        <f t="shared" si="2"/>
        <v>4896</v>
      </c>
      <c r="E5" s="5">
        <f t="shared" si="3"/>
        <v>84100000</v>
      </c>
      <c r="F5" s="4">
        <f t="shared" si="4"/>
        <v>24735</v>
      </c>
      <c r="G5" s="4">
        <f t="shared" si="5"/>
        <v>20613</v>
      </c>
      <c r="H5" s="4">
        <f t="shared" si="6"/>
        <v>17177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3400</v>
      </c>
      <c r="R5" s="2">
        <v>84100000</v>
      </c>
      <c r="S5" s="2"/>
    </row>
    <row r="6" spans="1:19" x14ac:dyDescent="0.25">
      <c r="A6" s="4">
        <v>5</v>
      </c>
      <c r="B6" s="4">
        <f t="shared" si="0"/>
        <v>1500</v>
      </c>
      <c r="C6" s="4">
        <f t="shared" si="1"/>
        <v>1800</v>
      </c>
      <c r="D6" s="4">
        <f t="shared" si="2"/>
        <v>2160</v>
      </c>
      <c r="E6" s="5">
        <f t="shared" si="3"/>
        <v>45000000</v>
      </c>
      <c r="F6" s="4">
        <f t="shared" si="4"/>
        <v>30000</v>
      </c>
      <c r="G6" s="4">
        <f t="shared" si="5"/>
        <v>25000</v>
      </c>
      <c r="H6" s="4">
        <f t="shared" si="6"/>
        <v>20833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1500</v>
      </c>
      <c r="R6" s="2">
        <v>45000000</v>
      </c>
      <c r="S6" s="2"/>
    </row>
    <row r="7" spans="1:19" x14ac:dyDescent="0.25">
      <c r="A7" s="4">
        <v>6</v>
      </c>
      <c r="B7" s="4">
        <f t="shared" si="0"/>
        <v>1368</v>
      </c>
      <c r="C7" s="4">
        <f t="shared" si="1"/>
        <v>1641.6</v>
      </c>
      <c r="D7" s="4">
        <f t="shared" si="2"/>
        <v>1969.9199999999998</v>
      </c>
      <c r="E7" s="5">
        <f t="shared" si="3"/>
        <v>30000000</v>
      </c>
      <c r="F7" s="77">
        <f t="shared" si="4"/>
        <v>21930</v>
      </c>
      <c r="G7" s="77">
        <f t="shared" si="5"/>
        <v>18275</v>
      </c>
      <c r="H7" s="77">
        <f t="shared" si="6"/>
        <v>15229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1368</v>
      </c>
      <c r="R7" s="78">
        <v>30000000</v>
      </c>
      <c r="S7" s="2"/>
    </row>
    <row r="8" spans="1:19" x14ac:dyDescent="0.25">
      <c r="A8" s="4">
        <v>7</v>
      </c>
      <c r="B8" s="4">
        <f t="shared" si="0"/>
        <v>2460</v>
      </c>
      <c r="C8" s="4">
        <f t="shared" si="1"/>
        <v>2952</v>
      </c>
      <c r="D8" s="4">
        <f t="shared" si="2"/>
        <v>3542.4</v>
      </c>
      <c r="E8" s="5">
        <f t="shared" si="3"/>
        <v>60900000</v>
      </c>
      <c r="F8" s="4">
        <f t="shared" si="4"/>
        <v>24756</v>
      </c>
      <c r="G8" s="4">
        <f t="shared" si="5"/>
        <v>20630</v>
      </c>
      <c r="H8" s="4">
        <f t="shared" si="6"/>
        <v>17192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2460</v>
      </c>
      <c r="R8" s="2">
        <v>60900000</v>
      </c>
      <c r="S8" s="2"/>
    </row>
    <row r="9" spans="1:19" x14ac:dyDescent="0.25">
      <c r="A9" s="4">
        <v>8</v>
      </c>
      <c r="B9" s="4">
        <f t="shared" si="0"/>
        <v>2611</v>
      </c>
      <c r="C9" s="4">
        <f t="shared" si="1"/>
        <v>3133.2</v>
      </c>
      <c r="D9" s="4">
        <f t="shared" si="2"/>
        <v>3759.8399999999997</v>
      </c>
      <c r="E9" s="5">
        <f t="shared" si="3"/>
        <v>56000000</v>
      </c>
      <c r="F9" s="4">
        <f t="shared" si="4"/>
        <v>21448</v>
      </c>
      <c r="G9" s="4">
        <f t="shared" si="5"/>
        <v>17873</v>
      </c>
      <c r="H9" s="4">
        <f t="shared" si="6"/>
        <v>14894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2611</v>
      </c>
      <c r="R9" s="2">
        <v>56000000</v>
      </c>
      <c r="S9" s="2"/>
    </row>
    <row r="10" spans="1:19" x14ac:dyDescent="0.25">
      <c r="A10" s="4">
        <v>9</v>
      </c>
      <c r="B10" s="4">
        <f t="shared" si="0"/>
        <v>1354.1666666666667</v>
      </c>
      <c r="C10" s="4">
        <f t="shared" si="1"/>
        <v>1625</v>
      </c>
      <c r="D10" s="4">
        <f t="shared" si="2"/>
        <v>1950</v>
      </c>
      <c r="E10" s="5">
        <f t="shared" si="3"/>
        <v>27500000</v>
      </c>
      <c r="F10" s="77">
        <f t="shared" si="4"/>
        <v>20308</v>
      </c>
      <c r="G10" s="77">
        <f t="shared" si="5"/>
        <v>16923</v>
      </c>
      <c r="H10" s="77">
        <f t="shared" si="6"/>
        <v>14103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1625</v>
      </c>
      <c r="Q10" s="7">
        <f t="shared" si="10"/>
        <v>1354.1666666666667</v>
      </c>
      <c r="R10" s="78">
        <v>27500000</v>
      </c>
      <c r="S10" s="2"/>
    </row>
    <row r="11" spans="1:19" x14ac:dyDescent="0.25">
      <c r="A11" s="4">
        <v>10</v>
      </c>
      <c r="B11" s="4">
        <f t="shared" si="0"/>
        <v>3458.3333333333335</v>
      </c>
      <c r="C11" s="4">
        <f t="shared" si="1"/>
        <v>4150</v>
      </c>
      <c r="D11" s="4">
        <f t="shared" si="2"/>
        <v>4980</v>
      </c>
      <c r="E11" s="5">
        <f t="shared" si="3"/>
        <v>60000000</v>
      </c>
      <c r="F11" s="77">
        <f t="shared" si="4"/>
        <v>17349</v>
      </c>
      <c r="G11" s="77">
        <f t="shared" si="5"/>
        <v>14458</v>
      </c>
      <c r="H11" s="77">
        <f t="shared" si="6"/>
        <v>12048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4150</v>
      </c>
      <c r="Q11" s="7">
        <f t="shared" ref="Q11:Q15" si="11">P11/1.2</f>
        <v>3458.3333333333335</v>
      </c>
      <c r="R11" s="78">
        <v>60000000</v>
      </c>
      <c r="S11" s="2"/>
    </row>
    <row r="12" spans="1:19" x14ac:dyDescent="0.25">
      <c r="A12" s="4">
        <v>11</v>
      </c>
      <c r="B12" s="4">
        <f t="shared" si="0"/>
        <v>1416.6666666666667</v>
      </c>
      <c r="C12" s="4">
        <f t="shared" si="1"/>
        <v>1700</v>
      </c>
      <c r="D12" s="4">
        <f t="shared" si="2"/>
        <v>2040</v>
      </c>
      <c r="E12" s="5">
        <f t="shared" si="3"/>
        <v>27300000</v>
      </c>
      <c r="F12" s="77">
        <f t="shared" si="4"/>
        <v>19271</v>
      </c>
      <c r="G12" s="77">
        <f t="shared" si="5"/>
        <v>16059</v>
      </c>
      <c r="H12" s="77">
        <f t="shared" si="6"/>
        <v>13382</v>
      </c>
      <c r="I12" s="77">
        <f t="shared" si="7"/>
        <v>0</v>
      </c>
      <c r="J12" s="77">
        <f t="shared" si="8"/>
        <v>0</v>
      </c>
      <c r="K12" s="7"/>
      <c r="L12" s="7"/>
      <c r="M12" s="7"/>
      <c r="N12" s="7"/>
      <c r="O12" s="7">
        <v>0</v>
      </c>
      <c r="P12" s="7">
        <v>1700</v>
      </c>
      <c r="Q12" s="7">
        <f t="shared" si="11"/>
        <v>1416.6666666666667</v>
      </c>
      <c r="R12" s="78">
        <v>27300000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3:P15" si="12">O13/1.2</f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86</v>
      </c>
      <c r="F28" s="56" t="s">
        <v>87</v>
      </c>
      <c r="G28" s="56">
        <v>1023</v>
      </c>
      <c r="I28" s="10">
        <v>3000</v>
      </c>
    </row>
    <row r="29" spans="1:19" s="10" customFormat="1" x14ac:dyDescent="0.25">
      <c r="C29" s="71" t="s">
        <v>1</v>
      </c>
      <c r="D29" s="71">
        <v>15000000</v>
      </c>
      <c r="F29" s="56" t="s">
        <v>71</v>
      </c>
      <c r="G29" s="56">
        <f>114.09*10.764</f>
        <v>1228.06476</v>
      </c>
      <c r="H29" s="10">
        <f>G29/G28</f>
        <v>1.20045431085044</v>
      </c>
      <c r="I29" s="10">
        <f>I28*G28</f>
        <v>3069000</v>
      </c>
    </row>
    <row r="30" spans="1:19" s="10" customFormat="1" x14ac:dyDescent="0.25">
      <c r="F30" s="56" t="s">
        <v>72</v>
      </c>
      <c r="G30" s="56">
        <v>18000</v>
      </c>
      <c r="I30" s="10">
        <f>I29+G31</f>
        <v>21483000</v>
      </c>
    </row>
    <row r="31" spans="1:19" s="10" customFormat="1" x14ac:dyDescent="0.25">
      <c r="C31" s="74"/>
      <c r="D31" s="74"/>
      <c r="F31" s="74" t="s">
        <v>73</v>
      </c>
      <c r="G31" s="74">
        <f>G28*G30</f>
        <v>18414000</v>
      </c>
      <c r="H31" s="10">
        <f>G31/D29</f>
        <v>1.2276</v>
      </c>
    </row>
    <row r="32" spans="1:19" s="10" customFormat="1" x14ac:dyDescent="0.25">
      <c r="C32" s="74"/>
      <c r="D32" s="74"/>
      <c r="F32" s="74" t="s">
        <v>24</v>
      </c>
      <c r="G32" s="74">
        <f>G31*90%</f>
        <v>16572600</v>
      </c>
    </row>
    <row r="33" spans="3:7" s="10" customFormat="1" x14ac:dyDescent="0.25">
      <c r="C33" s="74"/>
      <c r="D33" s="74"/>
      <c r="F33" s="74" t="s">
        <v>25</v>
      </c>
      <c r="G33" s="74">
        <f>G31*80%</f>
        <v>14731200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2023-10-23T05:45:09Z</dcterms:modified>
</cp:coreProperties>
</file>