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CE5256C5-900E-44A9-9E27-F130C7D9A5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  <sheet name="Sheet8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" l="1"/>
  <c r="B21" i="1"/>
  <c r="I12" i="1"/>
  <c r="H12" i="1"/>
  <c r="F14" i="1"/>
  <c r="F13" i="1"/>
  <c r="J28" i="1"/>
  <c r="B8" i="1"/>
  <c r="G34" i="1"/>
  <c r="I34" i="1"/>
  <c r="I33" i="1"/>
  <c r="H34" i="1"/>
  <c r="G33" i="1"/>
  <c r="H33" i="1"/>
  <c r="B17" i="1" l="1"/>
  <c r="B11" i="1"/>
  <c r="B6" i="1"/>
  <c r="B7" i="1" s="1"/>
  <c r="B12" i="1" l="1"/>
  <c r="B13" i="1" s="1"/>
  <c r="B14" i="1" s="1"/>
  <c r="B18" i="1" s="1"/>
  <c r="C18" i="1" s="1"/>
  <c r="B20" i="1" l="1"/>
  <c r="B19" i="1"/>
  <c r="I37" i="1" l="1"/>
  <c r="I39" i="1"/>
  <c r="J39" i="1" s="1"/>
  <c r="G40" i="1"/>
  <c r="H40" i="1" s="1"/>
  <c r="D40" i="1"/>
  <c r="G39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5" i="1"/>
  <c r="H35" i="1"/>
  <c r="G37" i="1"/>
  <c r="G38" i="1"/>
  <c r="H39" i="1"/>
  <c r="H38" i="1" l="1"/>
  <c r="H37" i="1"/>
  <c r="D38" i="1" l="1"/>
  <c r="I32" i="1" l="1"/>
  <c r="I31" i="1"/>
  <c r="I35" i="1"/>
  <c r="D39" i="1" l="1"/>
  <c r="I27" i="1"/>
  <c r="D37" i="1" l="1"/>
  <c r="I28" i="1"/>
  <c r="I29" i="1"/>
  <c r="I30" i="1"/>
  <c r="H3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<sst xmlns="http://schemas.openxmlformats.org/spreadsheetml/2006/main" count="29" uniqueCount="29">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</sst>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43" fontId="11" fillId="0" borderId="1" xfId="1" applyFont="1" applyBorder="1"/>
    <xf numFmtId="0" fontId="7" fillId="0" borderId="3" xfId="0" applyFont="1" applyBorder="1"/>
    <xf numFmtId="165" fontId="11" fillId="0" borderId="1" xfId="1" applyNumberFormat="1" applyFont="1" applyBorder="1"/>
    <xf numFmtId="43" fontId="14" fillId="0" borderId="8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0" fillId="2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43" fontId="0" fillId="0" borderId="0" xfId="1" applyFont="1" applyBorder="1"/>
    <xf numFmtId="0" fontId="13" fillId="0" borderId="1" xfId="1" applyNumberFormat="1" applyFont="1" applyFill="1" applyBorder="1"/>
    <xf numFmtId="0" fontId="11" fillId="0" borderId="1" xfId="1" applyNumberFormat="1" applyFont="1" applyBorder="1"/>
    <xf numFmtId="10" fontId="11" fillId="0" borderId="1" xfId="1" applyNumberFormat="1" applyFont="1" applyBorder="1"/>
    <xf numFmtId="0" fontId="12" fillId="2" borderId="1" xfId="0" applyFont="1" applyFill="1" applyBorder="1"/>
    <xf numFmtId="43" fontId="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166" fontId="0" fillId="0" borderId="0" xfId="0" applyNumberFormat="1"/>
    <xf numFmtId="164" fontId="6" fillId="0" borderId="0" xfId="0" applyNumberFormat="1" applyFont="1"/>
    <xf numFmtId="164" fontId="0" fillId="0" borderId="0" xfId="0" applyNumberFormat="1"/>
    <xf numFmtId="0" fontId="11" fillId="0" borderId="9" xfId="0" applyFont="1" applyBorder="1"/>
    <xf numFmtId="0" fontId="12" fillId="0" borderId="2" xfId="0" applyFont="1" applyBorder="1" applyAlignment="1">
      <alignment horizontal="center" wrapText="1"/>
    </xf>
    <xf numFmtId="43" fontId="7" fillId="0" borderId="1" xfId="0" applyNumberFormat="1" applyFont="1" applyBorder="1"/>
    <xf numFmtId="10" fontId="7" fillId="0" borderId="1" xfId="0" applyNumberFormat="1" applyFont="1" applyBorder="1"/>
    <xf numFmtId="0" fontId="13" fillId="0" borderId="1" xfId="1" applyNumberFormat="1" applyFont="1" applyFill="1" applyBorder="1" applyAlignment="1">
      <alignment wrapText="1"/>
    </xf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0A5CE8-0833-D676-3A9D-B8B9F656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421286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ED733A-154D-EF08-B2DC-5171BDE1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61286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5B8620-F671-2870-C349-06429DD1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11AEE1-9AFE-4E0A-4D44-19E22704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8421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0122D-E356-FD52-FBF4-88026FD5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9135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92A1C-F635-B46D-1384-D6E099DD6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5"/>
      <c r="B2" s="56"/>
      <c r="C2" s="41"/>
      <c r="D2" s="42"/>
      <c r="E2" s="18"/>
      <c r="F2" t="s">
        <v>1</v>
      </c>
      <c r="I2" s="5"/>
      <c r="L2" s="4"/>
      <c r="O2" s="5"/>
    </row>
    <row r="3" spans="1:15" ht="16.5" x14ac:dyDescent="0.3">
      <c r="A3" s="45" t="s">
        <v>14</v>
      </c>
      <c r="B3" s="29"/>
      <c r="C3" s="21"/>
      <c r="E3" s="14"/>
      <c r="F3">
        <v>2014</v>
      </c>
      <c r="G3" s="6">
        <v>2023</v>
      </c>
      <c r="H3" s="7">
        <f>G3-F3</f>
        <v>9</v>
      </c>
      <c r="I3" s="5"/>
      <c r="J3">
        <v>26620</v>
      </c>
      <c r="L3" s="4"/>
      <c r="M3" s="6"/>
      <c r="N3" s="7"/>
      <c r="O3" s="5"/>
    </row>
    <row r="4" spans="1:15" ht="16.5" x14ac:dyDescent="0.3">
      <c r="A4" s="45" t="s">
        <v>15</v>
      </c>
      <c r="B4" s="29">
        <v>2023</v>
      </c>
      <c r="C4" s="21"/>
      <c r="E4" s="14"/>
      <c r="F4" s="40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9" t="s">
        <v>16</v>
      </c>
      <c r="B5" s="20">
        <v>2014</v>
      </c>
      <c r="C5" s="21"/>
      <c r="F5" t="s">
        <v>10</v>
      </c>
      <c r="G5" s="30" t="s">
        <v>12</v>
      </c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45" t="s">
        <v>17</v>
      </c>
      <c r="B6" s="20">
        <f>B4-B5</f>
        <v>9</v>
      </c>
      <c r="C6" s="21"/>
      <c r="E6" s="14"/>
      <c r="F6" s="14"/>
      <c r="G6" s="14">
        <v>1090</v>
      </c>
      <c r="H6" s="30"/>
      <c r="I6" s="35"/>
      <c r="J6" s="19"/>
      <c r="L6" s="4"/>
      <c r="M6" s="6"/>
      <c r="N6" s="7"/>
      <c r="O6" s="5"/>
    </row>
    <row r="7" spans="1:15" ht="16.5" x14ac:dyDescent="0.3">
      <c r="A7" s="31"/>
      <c r="B7" s="20">
        <f>B6-60</f>
        <v>-51</v>
      </c>
      <c r="C7" s="21"/>
      <c r="E7" s="14"/>
      <c r="F7" s="14"/>
      <c r="G7" s="14"/>
      <c r="H7" s="22"/>
      <c r="I7" s="35"/>
      <c r="J7" s="19"/>
      <c r="L7" s="4"/>
      <c r="M7" s="9"/>
      <c r="N7" s="10"/>
      <c r="O7" s="5"/>
    </row>
    <row r="8" spans="1:15" ht="16.5" x14ac:dyDescent="0.3">
      <c r="A8" s="31" t="s">
        <v>18</v>
      </c>
      <c r="B8" s="22">
        <f>1090*3000</f>
        <v>3270000</v>
      </c>
      <c r="C8" s="57"/>
      <c r="E8" s="52"/>
      <c r="F8" s="14"/>
      <c r="G8" s="34"/>
      <c r="H8" s="37"/>
      <c r="I8" s="19"/>
      <c r="J8" s="53"/>
      <c r="L8" s="4"/>
      <c r="M8" s="9"/>
      <c r="N8" s="10"/>
      <c r="O8" s="5"/>
    </row>
    <row r="9" spans="1:15" ht="16.5" x14ac:dyDescent="0.3">
      <c r="A9" s="31" t="s">
        <v>19</v>
      </c>
      <c r="B9" s="20"/>
      <c r="C9" s="21"/>
      <c r="F9" s="25"/>
      <c r="G9" s="32"/>
      <c r="H9" s="36"/>
      <c r="I9" s="19"/>
      <c r="J9" s="19"/>
      <c r="K9" s="17"/>
      <c r="L9" s="17"/>
      <c r="M9" s="15"/>
      <c r="N9" s="10"/>
      <c r="O9" s="5"/>
    </row>
    <row r="10" spans="1:15" ht="16.5" x14ac:dyDescent="0.3">
      <c r="A10" s="31"/>
      <c r="B10" s="20"/>
      <c r="C10" s="21"/>
      <c r="F10" s="14"/>
      <c r="G10" s="32"/>
      <c r="H10" s="36"/>
      <c r="I10" s="19"/>
      <c r="J10" s="19"/>
      <c r="K10" s="17"/>
      <c r="L10" s="17"/>
      <c r="M10" s="15"/>
      <c r="N10" s="10"/>
      <c r="O10" s="5"/>
    </row>
    <row r="11" spans="1:15" ht="16.5" x14ac:dyDescent="0.3">
      <c r="A11" s="31" t="s">
        <v>20</v>
      </c>
      <c r="B11" s="46">
        <f>100-10</f>
        <v>90</v>
      </c>
      <c r="C11" s="21"/>
      <c r="E11" s="43"/>
      <c r="F11" s="14" t="s">
        <v>11</v>
      </c>
      <c r="G11" s="32"/>
      <c r="H11" s="38"/>
      <c r="I11" s="19"/>
      <c r="J11" s="19"/>
      <c r="K11" s="17"/>
      <c r="L11" s="17"/>
      <c r="M11" s="15"/>
      <c r="N11" s="11"/>
      <c r="O11" s="5"/>
    </row>
    <row r="12" spans="1:15" ht="16.5" x14ac:dyDescent="0.3">
      <c r="A12" s="45" t="s">
        <v>21</v>
      </c>
      <c r="B12" s="20">
        <f>B11*B6/60</f>
        <v>13.5</v>
      </c>
      <c r="C12" s="21"/>
      <c r="E12" s="44">
        <f>G6/F12</f>
        <v>1.4931506849315068</v>
      </c>
      <c r="F12" s="14">
        <v>730</v>
      </c>
      <c r="G12" s="13">
        <v>23000</v>
      </c>
      <c r="H12" s="25">
        <f>G12*F12</f>
        <v>16790000</v>
      </c>
      <c r="I12" s="60">
        <f>H12/1090</f>
        <v>15403.669724770642</v>
      </c>
      <c r="J12" s="19"/>
      <c r="K12" s="17"/>
      <c r="L12" s="17"/>
      <c r="M12" s="15"/>
      <c r="N12" s="7"/>
      <c r="O12" s="5"/>
    </row>
    <row r="13" spans="1:15" ht="16.5" x14ac:dyDescent="0.3">
      <c r="A13" s="45"/>
      <c r="B13" s="47">
        <f>B12%</f>
        <v>0.13500000000000001</v>
      </c>
      <c r="C13" s="58"/>
      <c r="E13" s="44"/>
      <c r="F13" s="14">
        <f>F12*1.2</f>
        <v>876</v>
      </c>
      <c r="G13" s="25"/>
      <c r="H13" s="25"/>
      <c r="I13" s="19"/>
      <c r="J13" s="19"/>
      <c r="K13" s="17"/>
      <c r="L13" s="17"/>
      <c r="M13" s="15"/>
      <c r="N13" s="7"/>
      <c r="O13" s="5"/>
    </row>
    <row r="14" spans="1:15" ht="16.5" x14ac:dyDescent="0.3">
      <c r="A14" s="45" t="s">
        <v>22</v>
      </c>
      <c r="B14" s="30">
        <f>ROUND((B8*B13),0)</f>
        <v>441450</v>
      </c>
      <c r="C14" s="57"/>
      <c r="E14" s="14"/>
      <c r="F14" s="25">
        <f>F13*1.2</f>
        <v>1051.2</v>
      </c>
      <c r="H14" s="25"/>
      <c r="I14" s="19"/>
      <c r="J14" s="19"/>
      <c r="K14" s="17"/>
      <c r="L14" s="17"/>
      <c r="M14" s="15"/>
      <c r="N14" s="7"/>
      <c r="O14" s="5"/>
    </row>
    <row r="15" spans="1:15" ht="16.5" x14ac:dyDescent="0.3">
      <c r="A15" s="45" t="s">
        <v>13</v>
      </c>
      <c r="B15" s="30">
        <v>1090</v>
      </c>
      <c r="C15" s="57"/>
      <c r="E15" s="14"/>
      <c r="F15" s="17"/>
      <c r="G15" s="26"/>
      <c r="H15" s="25"/>
      <c r="I15" s="17"/>
      <c r="J15" s="17"/>
      <c r="K15" s="17"/>
      <c r="L15" s="17"/>
      <c r="M15" s="15"/>
      <c r="N15" s="7"/>
      <c r="O15" s="5"/>
    </row>
    <row r="16" spans="1:15" ht="16.5" x14ac:dyDescent="0.3">
      <c r="A16" s="31" t="s">
        <v>23</v>
      </c>
      <c r="B16" s="20">
        <v>16500</v>
      </c>
      <c r="C16" s="21"/>
      <c r="E16" s="14"/>
      <c r="F16" s="25"/>
      <c r="G16" s="27"/>
      <c r="H16" s="13"/>
      <c r="I16" s="12"/>
      <c r="L16" s="4"/>
      <c r="N16" s="10"/>
      <c r="O16" s="5"/>
    </row>
    <row r="17" spans="1:15" ht="16.5" x14ac:dyDescent="0.3">
      <c r="A17" s="31" t="s">
        <v>24</v>
      </c>
      <c r="B17" s="22">
        <f>B16*B15</f>
        <v>17985000</v>
      </c>
      <c r="C17" s="57"/>
      <c r="E17" s="14"/>
      <c r="F17" s="25"/>
      <c r="G17" s="25"/>
      <c r="H17" s="13"/>
      <c r="I17" s="12"/>
      <c r="L17" s="4"/>
      <c r="N17" s="13"/>
      <c r="O17" s="12"/>
    </row>
    <row r="18" spans="1:15" ht="16.5" x14ac:dyDescent="0.3">
      <c r="A18" s="48" t="s">
        <v>25</v>
      </c>
      <c r="B18" s="49">
        <f>B17-B14</f>
        <v>17543550</v>
      </c>
      <c r="C18" s="49">
        <f>B18/1090</f>
        <v>16095</v>
      </c>
      <c r="E18" s="14"/>
      <c r="F18" s="25"/>
      <c r="G18" s="25"/>
      <c r="H18" s="13"/>
      <c r="I18" s="12"/>
      <c r="N18" s="13"/>
      <c r="O18" s="14"/>
    </row>
    <row r="19" spans="1:15" ht="16.5" x14ac:dyDescent="0.3">
      <c r="A19" s="48" t="s">
        <v>26</v>
      </c>
      <c r="B19" s="49">
        <f>B18*0.9</f>
        <v>15789195</v>
      </c>
      <c r="C19" s="49"/>
      <c r="E19" s="14"/>
      <c r="F19" s="25"/>
      <c r="G19" s="25"/>
      <c r="H19" s="13"/>
      <c r="I19" s="12"/>
      <c r="J19" s="54"/>
      <c r="N19" s="13"/>
      <c r="O19" s="14"/>
    </row>
    <row r="20" spans="1:15" ht="16.5" x14ac:dyDescent="0.3">
      <c r="A20" s="48" t="s">
        <v>27</v>
      </c>
      <c r="B20" s="50">
        <f>B18*0.8</f>
        <v>14034840</v>
      </c>
      <c r="C20" s="49"/>
      <c r="E20" s="14"/>
      <c r="F20" s="14"/>
      <c r="G20" s="14"/>
      <c r="I20" s="5"/>
    </row>
    <row r="21" spans="1:15" ht="16.5" x14ac:dyDescent="0.3">
      <c r="A21" s="48" t="s">
        <v>28</v>
      </c>
      <c r="B21" s="51">
        <f>B18*0.025/12</f>
        <v>36549.0625</v>
      </c>
      <c r="C21" s="49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2</v>
      </c>
    </row>
    <row r="26" spans="1:15" x14ac:dyDescent="0.25">
      <c r="B26" s="21" t="s">
        <v>7</v>
      </c>
      <c r="C26" s="21" t="s">
        <v>3</v>
      </c>
      <c r="D26" s="20" t="s">
        <v>8</v>
      </c>
      <c r="E26" s="20"/>
      <c r="F26" s="20" t="s">
        <v>0</v>
      </c>
      <c r="G26" s="20" t="s">
        <v>4</v>
      </c>
      <c r="H26" s="20" t="s">
        <v>5</v>
      </c>
      <c r="I26" s="20" t="s">
        <v>6</v>
      </c>
      <c r="J26" s="20"/>
    </row>
    <row r="27" spans="1:15" ht="17.25" x14ac:dyDescent="0.3">
      <c r="B27" s="21"/>
      <c r="C27" s="21"/>
      <c r="D27" s="20">
        <v>1090</v>
      </c>
      <c r="E27" s="20"/>
      <c r="F27" s="20">
        <v>23400000</v>
      </c>
      <c r="G27" s="22" t="e">
        <f t="shared" ref="G27:G35" si="0">F27/C27</f>
        <v>#DIV/0!</v>
      </c>
      <c r="H27" s="22">
        <f>F27/D27</f>
        <v>21467.889908256882</v>
      </c>
      <c r="I27" s="22" t="e">
        <f t="shared" ref="I27:I35" si="1">F27/B27</f>
        <v>#DIV/0!</v>
      </c>
      <c r="J27" s="20"/>
      <c r="K27" s="28"/>
    </row>
    <row r="28" spans="1:15" ht="17.25" x14ac:dyDescent="0.3">
      <c r="B28" s="21"/>
      <c r="C28" s="21">
        <v>480</v>
      </c>
      <c r="D28" s="20">
        <v>743</v>
      </c>
      <c r="E28" s="20"/>
      <c r="F28" s="20">
        <v>11200000</v>
      </c>
      <c r="G28" s="22">
        <f t="shared" si="0"/>
        <v>23333.333333333332</v>
      </c>
      <c r="H28" s="22">
        <f>F28/D28</f>
        <v>15074.024226110363</v>
      </c>
      <c r="I28" s="22" t="e">
        <f t="shared" si="1"/>
        <v>#DIV/0!</v>
      </c>
      <c r="J28" s="20">
        <f>D28/C28</f>
        <v>1.5479166666666666</v>
      </c>
      <c r="K28" s="28"/>
    </row>
    <row r="29" spans="1:15" x14ac:dyDescent="0.25">
      <c r="B29" s="21"/>
      <c r="C29" s="21">
        <v>480</v>
      </c>
      <c r="D29" s="20"/>
      <c r="E29" s="20"/>
      <c r="F29" s="22">
        <v>10400000</v>
      </c>
      <c r="G29" s="22">
        <f t="shared" si="0"/>
        <v>21666.666666666668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430</v>
      </c>
      <c r="D30" s="20"/>
      <c r="E30" s="20"/>
      <c r="F30" s="22">
        <v>10900000</v>
      </c>
      <c r="G30" s="22">
        <f t="shared" si="0"/>
        <v>25348.837209302324</v>
      </c>
      <c r="H30" s="22" t="e">
        <f t="shared" ref="H30:H35" si="2">F30/D30</f>
        <v>#DIV/0!</v>
      </c>
      <c r="I30" s="22" t="e">
        <f t="shared" si="1"/>
        <v>#DIV/0!</v>
      </c>
      <c r="J30" s="20"/>
    </row>
    <row r="31" spans="1:15" x14ac:dyDescent="0.25">
      <c r="B31" s="21"/>
      <c r="C31" s="21"/>
      <c r="D31" s="20">
        <v>1090</v>
      </c>
      <c r="E31" s="20"/>
      <c r="F31" s="22">
        <v>17900000</v>
      </c>
      <c r="G31" s="22" t="e">
        <f t="shared" si="0"/>
        <v>#DIV/0!</v>
      </c>
      <c r="H31" s="22">
        <f t="shared" si="2"/>
        <v>16422.018348623853</v>
      </c>
      <c r="I31" s="22" t="e">
        <f t="shared" si="1"/>
        <v>#DIV/0!</v>
      </c>
      <c r="J31" s="20"/>
    </row>
    <row r="32" spans="1:15" x14ac:dyDescent="0.25">
      <c r="B32" s="21"/>
      <c r="C32" s="21"/>
      <c r="D32" s="20"/>
      <c r="E32" s="20"/>
      <c r="F32" s="22"/>
      <c r="G32" s="22" t="e">
        <f t="shared" si="0"/>
        <v>#DIV/0!</v>
      </c>
      <c r="H32" s="22" t="e">
        <f t="shared" si="2"/>
        <v>#DIV/0!</v>
      </c>
      <c r="I32" s="22" t="e">
        <f t="shared" si="1"/>
        <v>#DIV/0!</v>
      </c>
      <c r="J32" s="20"/>
    </row>
    <row r="33" spans="1:10" x14ac:dyDescent="0.25">
      <c r="B33" s="21"/>
      <c r="C33" s="21"/>
      <c r="D33" s="20"/>
      <c r="E33" s="20"/>
      <c r="F33" s="22"/>
      <c r="G33" s="22" t="e">
        <f t="shared" si="0"/>
        <v>#DIV/0!</v>
      </c>
      <c r="H33" s="22" t="e">
        <f t="shared" si="2"/>
        <v>#DIV/0!</v>
      </c>
      <c r="I33" s="22" t="e">
        <f t="shared" si="1"/>
        <v>#DIV/0!</v>
      </c>
      <c r="J33" s="20"/>
    </row>
    <row r="34" spans="1:10" x14ac:dyDescent="0.25">
      <c r="B34" s="21"/>
      <c r="C34" s="21"/>
      <c r="D34" s="20"/>
      <c r="E34" s="20"/>
      <c r="F34" s="22"/>
      <c r="G34" s="22" t="e">
        <f t="shared" si="0"/>
        <v>#DIV/0!</v>
      </c>
      <c r="H34" s="22" t="e">
        <f t="shared" si="2"/>
        <v>#DIV/0!</v>
      </c>
      <c r="I34" s="22" t="e">
        <f t="shared" si="1"/>
        <v>#DIV/0!</v>
      </c>
      <c r="J34" s="20"/>
    </row>
    <row r="35" spans="1:10" x14ac:dyDescent="0.25">
      <c r="B35" s="21"/>
      <c r="C35" s="21"/>
      <c r="D35" s="20"/>
      <c r="E35" s="20"/>
      <c r="F35" s="20"/>
      <c r="G35" s="22" t="e">
        <f t="shared" si="0"/>
        <v>#DIV/0!</v>
      </c>
      <c r="H35" s="22" t="e">
        <f t="shared" si="2"/>
        <v>#DIV/0!</v>
      </c>
      <c r="I35" s="22" t="e">
        <f t="shared" si="1"/>
        <v>#DIV/0!</v>
      </c>
      <c r="J35" s="20"/>
    </row>
    <row r="36" spans="1:10" x14ac:dyDescent="0.25">
      <c r="B36" s="18" t="s">
        <v>9</v>
      </c>
    </row>
    <row r="37" spans="1:10" x14ac:dyDescent="0.25">
      <c r="D37" s="39" t="e">
        <f>C37/B37</f>
        <v>#DIV/0!</v>
      </c>
      <c r="E37">
        <v>528500</v>
      </c>
      <c r="F37">
        <v>30000</v>
      </c>
      <c r="G37">
        <f>F37+E37+C37</f>
        <v>558500</v>
      </c>
      <c r="H37" t="e">
        <f>G37/B37</f>
        <v>#DIV/0!</v>
      </c>
      <c r="I37" s="14" t="e">
        <f>A37/B37</f>
        <v>#DIV/0!</v>
      </c>
      <c r="J37" s="14"/>
    </row>
    <row r="38" spans="1:10" x14ac:dyDescent="0.25">
      <c r="D38" s="39" t="e">
        <f>C38/B38</f>
        <v>#DIV/0!</v>
      </c>
      <c r="E38">
        <v>530600</v>
      </c>
      <c r="F38">
        <v>30000</v>
      </c>
      <c r="G38">
        <f>F38+E38+C38</f>
        <v>560600</v>
      </c>
      <c r="H38" t="e">
        <f>G38/B38</f>
        <v>#DIV/0!</v>
      </c>
      <c r="I38" s="14"/>
    </row>
    <row r="39" spans="1:10" x14ac:dyDescent="0.25">
      <c r="D39" s="39" t="e">
        <f>C39/B39</f>
        <v>#DIV/0!</v>
      </c>
      <c r="E39">
        <v>885000</v>
      </c>
      <c r="F39">
        <v>30000</v>
      </c>
      <c r="G39">
        <f>F39+E39+C39</f>
        <v>915000</v>
      </c>
      <c r="H39" t="e">
        <f>G39/B39</f>
        <v>#DIV/0!</v>
      </c>
      <c r="I39">
        <f>B39/1.2</f>
        <v>0</v>
      </c>
      <c r="J39" t="e">
        <f>C39/I39</f>
        <v>#DIV/0!</v>
      </c>
    </row>
    <row r="40" spans="1:10" ht="15.75" x14ac:dyDescent="0.25">
      <c r="A40" s="16"/>
      <c r="D40" s="39" t="e">
        <f>C40/B40</f>
        <v>#DIV/0!</v>
      </c>
      <c r="E40">
        <v>921000</v>
      </c>
      <c r="F40">
        <v>30000</v>
      </c>
      <c r="G40">
        <f>F40+E40+C40</f>
        <v>951000</v>
      </c>
      <c r="H40" t="e">
        <f>G40/B40</f>
        <v>#DIV/0!</v>
      </c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66" spans="4:6" x14ac:dyDescent="0.25">
      <c r="D66" s="14"/>
      <c r="E66" s="14"/>
      <c r="F66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2023-10-21T07:55:31Z</dcterms:modified>
</cp:coreProperties>
</file>