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myn Damani\"/>
    </mc:Choice>
  </mc:AlternateContent>
  <xr:revisionPtr revIDLastSave="0" documentId="13_ncr:1_{79F24049-B0A5-4A93-AE05-5D809D113E4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" i="4" l="1"/>
  <c r="R27" i="4"/>
  <c r="R26" i="4"/>
  <c r="R24" i="4"/>
  <c r="R25" i="4"/>
  <c r="R23" i="4"/>
  <c r="P5" i="4"/>
  <c r="E26" i="4" l="1"/>
  <c r="P3" i="4"/>
  <c r="H21" i="4"/>
  <c r="I21" i="4" l="1"/>
  <c r="I22" i="4"/>
  <c r="Q12" i="4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<sst xmlns="http://schemas.openxmlformats.org/spreadsheetml/2006/main" count="28" uniqueCount="25">
  <si>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</si>
  <si>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</si>
  <si>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</si>
  <si>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</si>
  <si>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</si>
  <si>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</si>
  <si>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</si>
  <si>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</si>
  <si>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</si>
  <si>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</si>
  <si>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</si>
  <si>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</si>
  <si>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</si>
  <si>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A, Bldg. No. C - 11, vegas universe, dhekale, palghar</t>
  </si>
  <si>
    <t>bua</t>
  </si>
  <si>
    <t>rate</t>
  </si>
  <si>
    <t>fmv</t>
  </si>
  <si>
    <t>vegas univers</t>
  </si>
  <si>
    <t>31.12.20</t>
  </si>
  <si>
    <t>previous report - 2014</t>
  </si>
  <si>
    <t>mca</t>
  </si>
  <si>
    <t>Due to storage measurement of 1 bedroom was not possible.</t>
  </si>
  <si>
    <t>yoc - 2014 - prev report</t>
  </si>
  <si>
    <t>for new property - 30 lakhs</t>
  </si>
  <si>
    <t>said case - 12 to 13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</si>
</sst>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F09FB-6259-4317-9E2B-BB2EDE38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A23772-F780-4A07-914C-6E32D4C3A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271212-A3D4-410B-9DA9-F40B60D31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24B36-1148-4B1B-9304-4FB815AC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9" sqref="N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687.5</v>
      </c>
      <c r="C2" s="4">
        <f>B2*1.2</f>
        <v>825</v>
      </c>
      <c r="D2" s="4">
        <f t="shared" ref="D2:D13" si="2">C2*1.2</f>
        <v>990</v>
      </c>
      <c r="E2" s="5">
        <f t="shared" ref="E2:E13" si="3">R2</f>
        <v>2900000</v>
      </c>
      <c r="F2" s="10">
        <f t="shared" ref="F2:F13" si="4">ROUND((E2/B2),0)</f>
        <v>4218</v>
      </c>
      <c r="G2" s="14">
        <f t="shared" ref="G2:G13" si="5">ROUND((E2/C2),0)</f>
        <v>3515</v>
      </c>
      <c r="H2" s="10">
        <f t="shared" ref="H2:H13" si="6">ROUND((E2/D2),0)</f>
        <v>2929</v>
      </c>
      <c r="I2" s="4" t="e">
        <f>#REF!</f>
        <v>#REF!</v>
      </c>
      <c r="J2" s="4" t="str">
        <f t="shared" ref="J2:J13" si="7">S2</f>
        <v>vegas univers</v>
      </c>
      <c r="O2">
        <v>0</v>
      </c>
      <c r="P2">
        <v>825</v>
      </c>
      <c r="Q2">
        <f t="shared" ref="Q2:Q12" si="8">P2/1.2</f>
        <v>687.5</v>
      </c>
      <c r="R2" s="2">
        <v>2900000</v>
      </c>
      <c r="S2" s="8" t="s">
        <v>17</v>
      </c>
      <c r="T2" s="8"/>
    </row>
    <row r="3" spans="1:21" x14ac:dyDescent="0.25">
      <c r="A3" s="4">
        <f t="shared" si="0"/>
        <v>0</v>
      </c>
      <c r="B3" s="4">
        <f t="shared" si="1"/>
        <v>550.21980000000008</v>
      </c>
      <c r="C3" s="4">
        <f t="shared" ref="C3:C15" si="9">B3*1.2</f>
        <v>660.26376000000005</v>
      </c>
      <c r="D3" s="4">
        <f t="shared" si="2"/>
        <v>792.31651199999999</v>
      </c>
      <c r="E3" s="5">
        <f t="shared" si="3"/>
        <v>1581000</v>
      </c>
      <c r="F3" s="10">
        <f t="shared" si="4"/>
        <v>2873</v>
      </c>
      <c r="G3" s="10">
        <f t="shared" si="5"/>
        <v>2394</v>
      </c>
      <c r="H3" s="10">
        <f t="shared" si="6"/>
        <v>1995</v>
      </c>
      <c r="I3" s="4" t="e">
        <f>#REF!</f>
        <v>#REF!</v>
      </c>
      <c r="J3" s="4" t="str">
        <f t="shared" si="7"/>
        <v>31.12.20</v>
      </c>
      <c r="O3">
        <v>0</v>
      </c>
      <c r="P3">
        <f>61.34*10.764</f>
        <v>660.26376000000005</v>
      </c>
      <c r="Q3">
        <f t="shared" si="8"/>
        <v>550.21980000000008</v>
      </c>
      <c r="R3" s="2">
        <v>1581000</v>
      </c>
      <c r="S3" s="8" t="s">
        <v>18</v>
      </c>
      <c r="T3" s="8"/>
      <c r="U3">
        <f>R3*1.15</f>
        <v>1818149.9999999998</v>
      </c>
    </row>
    <row r="4" spans="1:21" x14ac:dyDescent="0.25">
      <c r="A4" s="4">
        <f t="shared" si="0"/>
        <v>0</v>
      </c>
      <c r="B4" s="4">
        <f t="shared" si="1"/>
        <v>583</v>
      </c>
      <c r="C4" s="4">
        <f t="shared" si="9"/>
        <v>699.6</v>
      </c>
      <c r="D4" s="4">
        <f t="shared" si="2"/>
        <v>839.52</v>
      </c>
      <c r="E4" s="5">
        <f t="shared" si="3"/>
        <v>3000000</v>
      </c>
      <c r="F4" s="10">
        <f t="shared" si="4"/>
        <v>5146</v>
      </c>
      <c r="G4" s="14">
        <f t="shared" si="5"/>
        <v>4288</v>
      </c>
      <c r="H4" s="10">
        <f t="shared" si="6"/>
        <v>3573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583</v>
      </c>
      <c r="R4" s="2">
        <v>3000000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513</v>
      </c>
      <c r="C5" s="4">
        <f t="shared" si="9"/>
        <v>615.6</v>
      </c>
      <c r="D5" s="4">
        <f t="shared" si="2"/>
        <v>738.72</v>
      </c>
      <c r="E5" s="5">
        <f t="shared" si="3"/>
        <v>3232000</v>
      </c>
      <c r="F5" s="10">
        <f t="shared" si="4"/>
        <v>6300</v>
      </c>
      <c r="G5" s="14">
        <f t="shared" si="5"/>
        <v>5250</v>
      </c>
      <c r="H5" s="10">
        <f t="shared" si="6"/>
        <v>4375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513</v>
      </c>
      <c r="R5" s="2">
        <v>3232000</v>
      </c>
      <c r="S5" s="8"/>
      <c r="T5" s="8"/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f t="shared" si="8"/>
        <v>0</v>
      </c>
      <c r="R6" s="2">
        <v>0</v>
      </c>
      <c r="S6" s="8"/>
      <c r="T6" s="8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1" x14ac:dyDescent="0.25">
      <c r="F16" s="8"/>
      <c r="G16" s="8"/>
      <c r="H16" s="8"/>
    </row>
    <row r="18" spans="5:24" x14ac:dyDescent="0.25">
      <c r="G18" t="s">
        <v>13</v>
      </c>
    </row>
    <row r="19" spans="5:24" x14ac:dyDescent="0.25">
      <c r="G19" t="s">
        <v>14</v>
      </c>
      <c r="H19">
        <v>660</v>
      </c>
    </row>
    <row r="20" spans="5:24" x14ac:dyDescent="0.25">
      <c r="G20" t="s">
        <v>15</v>
      </c>
      <c r="H20">
        <v>4000</v>
      </c>
    </row>
    <row r="21" spans="5:24" x14ac:dyDescent="0.25">
      <c r="G21" t="s">
        <v>16</v>
      </c>
      <c r="H21">
        <f>H20*H19</f>
        <v>2640000</v>
      </c>
      <c r="I21">
        <f>H21*85%</f>
        <v>2244000</v>
      </c>
    </row>
    <row r="22" spans="5:24" x14ac:dyDescent="0.25">
      <c r="G22" s="6"/>
      <c r="H22" s="6"/>
      <c r="I22">
        <f>H21*70%</f>
        <v>1847999.9999999998</v>
      </c>
      <c r="P22" t="s">
        <v>20</v>
      </c>
    </row>
    <row r="23" spans="5:24" x14ac:dyDescent="0.25">
      <c r="E23" t="s">
        <v>19</v>
      </c>
      <c r="P23">
        <v>6.7</v>
      </c>
      <c r="Q23">
        <v>10.5</v>
      </c>
      <c r="R23">
        <f>Q23*P23</f>
        <v>70.350000000000009</v>
      </c>
    </row>
    <row r="24" spans="5:24" x14ac:dyDescent="0.25">
      <c r="E24">
        <v>660</v>
      </c>
      <c r="P24" s="11">
        <v>10.5</v>
      </c>
      <c r="Q24" s="11">
        <v>25.5</v>
      </c>
      <c r="R24">
        <f t="shared" ref="R24:R26" si="21">Q24*P24</f>
        <v>267.75</v>
      </c>
      <c r="T24" s="11"/>
      <c r="U24" s="11"/>
      <c r="V24" s="11"/>
      <c r="W24" s="11"/>
      <c r="X24" s="11"/>
    </row>
    <row r="25" spans="5:24" x14ac:dyDescent="0.25">
      <c r="E25">
        <v>3800</v>
      </c>
      <c r="P25" s="11">
        <v>11</v>
      </c>
      <c r="Q25" s="13">
        <v>10.5</v>
      </c>
      <c r="R25">
        <f t="shared" si="21"/>
        <v>115.5</v>
      </c>
      <c r="T25" s="13"/>
      <c r="U25" s="13"/>
      <c r="V25" s="11"/>
      <c r="W25" s="11"/>
      <c r="X25" s="11"/>
    </row>
    <row r="26" spans="5:24" x14ac:dyDescent="0.25">
      <c r="E26">
        <f>E25*E24</f>
        <v>2508000</v>
      </c>
      <c r="P26" s="11">
        <v>6.2</v>
      </c>
      <c r="Q26" s="11">
        <v>5</v>
      </c>
      <c r="R26">
        <f t="shared" si="21"/>
        <v>31</v>
      </c>
      <c r="T26" s="11"/>
      <c r="U26" s="11"/>
      <c r="V26" s="11"/>
      <c r="W26" s="11"/>
      <c r="X26" s="11"/>
    </row>
    <row r="27" spans="5:24" x14ac:dyDescent="0.25">
      <c r="P27" s="11"/>
      <c r="Q27" s="11"/>
      <c r="R27">
        <f>SUM(R23:R26)</f>
        <v>484.6</v>
      </c>
      <c r="T27" s="11"/>
      <c r="U27" s="11"/>
      <c r="V27" s="11"/>
      <c r="W27" s="11"/>
      <c r="X27" s="11"/>
    </row>
    <row r="28" spans="5:24" x14ac:dyDescent="0.25">
      <c r="G28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23</v>
      </c>
      <c r="P29" s="12" t="s">
        <v>21</v>
      </c>
      <c r="Q29" s="11"/>
      <c r="R29" s="11"/>
      <c r="T29" s="11"/>
      <c r="U29" s="11"/>
      <c r="V29" s="11"/>
      <c r="W29" s="11"/>
      <c r="X29" s="11"/>
    </row>
    <row r="30" spans="5:24" x14ac:dyDescent="0.25">
      <c r="G30" t="s">
        <v>24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2023-10-26T11:42:45Z</dcterms:modified>
</cp:coreProperties>
</file>