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B23" i="5" l="1"/>
  <c r="B22" i="5"/>
  <c r="B21" i="5"/>
  <c r="B20" i="5"/>
  <c r="B18" i="5"/>
  <c r="B15" i="5"/>
  <c r="B13" i="5"/>
  <c r="B12" i="5"/>
  <c r="B8" i="5"/>
  <c r="G14" i="5"/>
  <c r="B7" i="5"/>
  <c r="G17" i="5" l="1"/>
  <c r="S18" i="5"/>
  <c r="S17" i="5"/>
  <c r="S16" i="5"/>
  <c r="Q16" i="5"/>
  <c r="S15" i="5"/>
  <c r="G3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H6" i="1" l="1"/>
  <c r="H7" i="1" s="1"/>
  <c r="J41" i="1" l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<sst xmlns="http://schemas.openxmlformats.org/spreadsheetml/2006/main" count="69" uniqueCount="48">
  <si>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</si>
  <si>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</si>
  <si>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</si>
  <si>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</si>
  <si>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</si>
  <si>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</si>
  <si>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</si>
  <si>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</si>
  <si>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</si>
  <si>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</si>
  <si>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</si>
  <si>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</si>
  <si>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</si>
  <si>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</si>
  <si>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</si>
  <si>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</si>
  <si>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</si>
  <si>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</si>
  <si>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</si>
  <si>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</si>
  <si>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</si>
  <si>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</si>
  <si>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</si>
  <si>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</si>
  <si>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</si>
  <si>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</si>
  <si>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</si>
  <si>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</si>
  <si>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</si>
  <si>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</si>
  <si>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</si>
  <si>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</si>
  <si>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</si>
  <si>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</si>
  <si>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</si>
  <si>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</si>
  <si>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</si>
  <si>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</si>
  <si>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</si>
  <si>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</si>
  <si>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</si>
  <si>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</si>
  <si>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</si>
  <si>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</si>
  <si>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</si>
  <si>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</si>
  <si>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</si>
  <si>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SBUA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</si>
</sst>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workbookViewId="0">
      <selection activeCell="D23" sqref="D23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17" max="19" width="10" bestFit="1" customWidth="1"/>
  </cols>
  <sheetData>
    <row r="2" spans="1:20" x14ac:dyDescent="0.25">
      <c r="A2" s="17"/>
      <c r="B2" s="17"/>
    </row>
    <row r="3" spans="1:20" x14ac:dyDescent="0.25">
      <c r="A3" s="17" t="s">
        <v>34</v>
      </c>
      <c r="B3" s="17"/>
      <c r="E3">
        <v>2023</v>
      </c>
      <c r="F3">
        <v>1990</v>
      </c>
      <c r="G3">
        <f>E3-F3</f>
        <v>33</v>
      </c>
    </row>
    <row r="4" spans="1:20" x14ac:dyDescent="0.25">
      <c r="A4" s="17" t="s">
        <v>20</v>
      </c>
      <c r="B4" s="17">
        <v>2023</v>
      </c>
    </row>
    <row r="5" spans="1:20" x14ac:dyDescent="0.25">
      <c r="A5" s="17" t="s">
        <v>21</v>
      </c>
      <c r="B5" s="17">
        <v>1990</v>
      </c>
    </row>
    <row r="6" spans="1:20" x14ac:dyDescent="0.25">
      <c r="A6" s="17" t="s">
        <v>22</v>
      </c>
      <c r="B6" s="17">
        <f>B4-B5</f>
        <v>33</v>
      </c>
    </row>
    <row r="7" spans="1:20" x14ac:dyDescent="0.25">
      <c r="A7" s="17"/>
      <c r="B7" s="17">
        <f>60-B6</f>
        <v>27</v>
      </c>
    </row>
    <row r="8" spans="1:20" x14ac:dyDescent="0.25">
      <c r="A8" s="17" t="s">
        <v>23</v>
      </c>
      <c r="B8" s="46">
        <f>542*2700</f>
        <v>1463400</v>
      </c>
      <c r="F8" t="s">
        <v>47</v>
      </c>
      <c r="G8">
        <v>615</v>
      </c>
    </row>
    <row r="9" spans="1:20" x14ac:dyDescent="0.25">
      <c r="A9" s="17" t="s">
        <v>24</v>
      </c>
      <c r="B9" s="17"/>
    </row>
    <row r="10" spans="1:20" x14ac:dyDescent="0.25">
      <c r="A10" s="17"/>
      <c r="B10" s="17"/>
    </row>
    <row r="11" spans="1:20" x14ac:dyDescent="0.25">
      <c r="A11" s="17" t="s">
        <v>25</v>
      </c>
      <c r="B11" s="17">
        <f>100-10</f>
        <v>90</v>
      </c>
    </row>
    <row r="12" spans="1:20" x14ac:dyDescent="0.25">
      <c r="A12" s="17" t="s">
        <v>26</v>
      </c>
      <c r="B12" s="17">
        <f>B11*B6/60</f>
        <v>49.5</v>
      </c>
    </row>
    <row r="13" spans="1:20" x14ac:dyDescent="0.25">
      <c r="A13" s="17"/>
      <c r="B13" s="47">
        <f>B12%</f>
        <v>0.495</v>
      </c>
      <c r="F13" t="s">
        <v>35</v>
      </c>
      <c r="G13">
        <v>452</v>
      </c>
    </row>
    <row r="14" spans="1:20" x14ac:dyDescent="0.25">
      <c r="A14" s="17"/>
      <c r="B14" s="17"/>
      <c r="G14">
        <f>G13*1.2</f>
        <v>542.4</v>
      </c>
      <c r="P14" s="1"/>
      <c r="Q14" s="1"/>
      <c r="R14" s="1"/>
      <c r="S14" s="1"/>
      <c r="T14" s="1"/>
    </row>
    <row r="15" spans="1:20" x14ac:dyDescent="0.25">
      <c r="A15" s="17" t="s">
        <v>27</v>
      </c>
      <c r="B15" s="46">
        <f>ROUND((B8*B13),0)</f>
        <v>724383</v>
      </c>
      <c r="G15">
        <v>542</v>
      </c>
      <c r="P15" s="1"/>
      <c r="Q15" s="1">
        <v>69600</v>
      </c>
      <c r="R15" s="1">
        <v>22400</v>
      </c>
      <c r="S15" s="1">
        <f>Q15-R15</f>
        <v>47200</v>
      </c>
      <c r="T15" s="1"/>
    </row>
    <row r="16" spans="1:20" x14ac:dyDescent="0.25">
      <c r="A16" s="17" t="s">
        <v>15</v>
      </c>
      <c r="B16" s="46">
        <v>615</v>
      </c>
      <c r="G16">
        <v>5150</v>
      </c>
      <c r="P16" s="1"/>
      <c r="Q16" s="1">
        <f>Q15/10.764</f>
        <v>6465.997770345597</v>
      </c>
      <c r="R16" s="1"/>
      <c r="S16" s="1">
        <f>S15*70%</f>
        <v>33040</v>
      </c>
      <c r="T16" s="1"/>
    </row>
    <row r="17" spans="1:20" x14ac:dyDescent="0.25">
      <c r="A17" s="17" t="s">
        <v>42</v>
      </c>
      <c r="B17" s="17">
        <v>9000</v>
      </c>
      <c r="G17">
        <f>G15*G16</f>
        <v>2791300</v>
      </c>
      <c r="P17" s="1"/>
      <c r="Q17" s="1"/>
      <c r="R17" s="1"/>
      <c r="S17" s="1">
        <f>R15+S16</f>
        <v>55440</v>
      </c>
      <c r="T17" s="1"/>
    </row>
    <row r="18" spans="1:20" x14ac:dyDescent="0.25">
      <c r="A18" s="17" t="s">
        <v>28</v>
      </c>
      <c r="B18" s="46">
        <f>B17*B16</f>
        <v>5535000</v>
      </c>
      <c r="P18" s="1"/>
      <c r="Q18" s="1"/>
      <c r="R18" s="1"/>
      <c r="S18" s="1">
        <f>S17/10.764</f>
        <v>5150.5016722408027</v>
      </c>
      <c r="T18" s="1"/>
    </row>
    <row r="19" spans="1:20" x14ac:dyDescent="0.25">
      <c r="A19" s="17" t="s">
        <v>29</v>
      </c>
      <c r="B19" s="17"/>
      <c r="P19" s="1"/>
      <c r="Q19" s="1"/>
      <c r="R19" s="1"/>
      <c r="S19" s="1"/>
      <c r="T19" s="1"/>
    </row>
    <row r="20" spans="1:20" x14ac:dyDescent="0.25">
      <c r="A20" s="43" t="s">
        <v>30</v>
      </c>
      <c r="B20" s="48">
        <f>B18-B15</f>
        <v>4810617</v>
      </c>
      <c r="C20" s="5"/>
      <c r="P20" s="1"/>
      <c r="Q20" s="1"/>
      <c r="R20" s="1"/>
      <c r="S20" s="1"/>
      <c r="T20" s="1"/>
    </row>
    <row r="21" spans="1:20" x14ac:dyDescent="0.25">
      <c r="A21" s="43" t="s">
        <v>31</v>
      </c>
      <c r="B21" s="48">
        <f>ROUND((B20*90%),0)</f>
        <v>4329555</v>
      </c>
    </row>
    <row r="22" spans="1:20" x14ac:dyDescent="0.25">
      <c r="A22" s="43" t="s">
        <v>32</v>
      </c>
      <c r="B22" s="48">
        <f>ROUND((B20*80%),0)</f>
        <v>3848494</v>
      </c>
    </row>
    <row r="23" spans="1:20" x14ac:dyDescent="0.25">
      <c r="A23" s="43" t="s">
        <v>33</v>
      </c>
      <c r="B23" s="48">
        <f>MROUND((B20*0.025/12),500)</f>
        <v>10000</v>
      </c>
    </row>
    <row r="25" spans="1:20" x14ac:dyDescent="0.25">
      <c r="B25" s="5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2023-10-26T11:10:38Z</dcterms:modified>
</cp:coreProperties>
</file>