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filterPrivacy="1" defaultThemeVersion="124226"/>
  <xr:revisionPtr revIDLastSave="0" documentId="13_ncr:1_{87762519-042F-4428-B824-3E3694051127}" xr6:coauthVersionLast="47" xr6:coauthVersionMax="47" xr10:uidLastSave="{00000000-0000-0000-0000-000000000000}"/>
  <bookViews>
    <workbookView xWindow="-120" yWindow="-120" windowWidth="29040" windowHeight="15720" activeTab="5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ame" sheetId="8" r:id="rId5"/>
    <sheet name="Sheet6" sheetId="9" r:id="rId6"/>
    <sheet name="Sheet7" sheetId="10" r:id="rId7"/>
    <sheet name="Sheet5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1" l="1"/>
  <c r="G6" i="1"/>
  <c r="J4" i="1"/>
  <c r="G37" i="1"/>
  <c r="H37" i="1" s="1"/>
  <c r="D37" i="1"/>
  <c r="I35" i="1" l="1"/>
  <c r="J35" i="1" s="1"/>
  <c r="B10" i="1"/>
  <c r="G36" i="1"/>
  <c r="H36" i="1" s="1"/>
  <c r="D36" i="1"/>
  <c r="G35" i="1"/>
  <c r="H27" i="1" l="1"/>
  <c r="J5" i="1" l="1"/>
  <c r="H26" i="1"/>
  <c r="H25" i="1"/>
  <c r="B8" i="1" l="1"/>
  <c r="G25" i="1" l="1"/>
  <c r="G26" i="1" l="1"/>
  <c r="G27" i="1"/>
  <c r="G28" i="1"/>
  <c r="H28" i="1"/>
  <c r="G29" i="1"/>
  <c r="H29" i="1"/>
  <c r="G30" i="1"/>
  <c r="H30" i="1"/>
  <c r="G31" i="1"/>
  <c r="H31" i="1"/>
  <c r="G33" i="1"/>
  <c r="G34" i="1"/>
  <c r="H35" i="1"/>
  <c r="H34" i="1" l="1"/>
  <c r="H33" i="1"/>
  <c r="D34" i="1" l="1"/>
  <c r="I30" i="1" l="1"/>
  <c r="I29" i="1"/>
  <c r="I31" i="1"/>
  <c r="D35" i="1" l="1"/>
  <c r="D33" i="1" l="1"/>
  <c r="I26" i="1"/>
  <c r="I27" i="1"/>
  <c r="I28" i="1"/>
  <c r="H3" i="1" l="1"/>
  <c r="B5" i="1" l="1"/>
  <c r="B11" i="1" l="1"/>
  <c r="B6" i="1"/>
  <c r="B14" i="1"/>
  <c r="B12" i="1" l="1"/>
  <c r="B13" i="1" s="1"/>
  <c r="B15" i="1" s="1"/>
  <c r="B17" i="1" s="1"/>
  <c r="B19" i="1" s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<sst xmlns="http://schemas.openxmlformats.org/spreadsheetml/2006/main" count="29" uniqueCount="27">
  <si>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</si>
  <si>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</si>
  <si>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</si>
  <si>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</si>
  <si>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</si>
  <si>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</si>
  <si>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</si>
  <si>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</si>
  <si>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</si>
  <si>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</si>
  <si>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</si>
  <si>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</si>
  <si>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</si>
  <si>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</si>
  <si>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</si>
  <si>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</si>
  <si>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</si>
  <si>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</si>
  <si>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</si>
  <si>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</si>
  <si>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</si>
  <si>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</si>
  <si>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</si>
  <si>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Agreement Carpet</t>
  </si>
  <si>
    <t>Measurement</t>
  </si>
  <si>
    <t>Built up area</t>
  </si>
  <si>
    <t>Carpet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</si>
</sst>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0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43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43" fontId="13" fillId="0" borderId="1" xfId="1" applyFont="1" applyFill="1" applyBorder="1"/>
    <xf numFmtId="10" fontId="13" fillId="0" borderId="1" xfId="0" applyNumberFormat="1" applyFont="1" applyBorder="1"/>
    <xf numFmtId="165" fontId="11" fillId="0" borderId="1" xfId="1" applyNumberFormat="1" applyFont="1" applyBorder="1"/>
    <xf numFmtId="43" fontId="14" fillId="0" borderId="9" xfId="0" applyNumberFormat="1" applyFont="1" applyBorder="1"/>
    <xf numFmtId="43" fontId="0" fillId="0" borderId="1" xfId="1" applyFont="1" applyBorder="1"/>
    <xf numFmtId="165" fontId="0" fillId="0" borderId="1" xfId="1" applyNumberFormat="1" applyFont="1" applyBorder="1"/>
    <xf numFmtId="43" fontId="5" fillId="0" borderId="1" xfId="0" applyNumberFormat="1" applyFont="1" applyBorder="1"/>
    <xf numFmtId="0" fontId="14" fillId="2" borderId="1" xfId="0" applyFont="1" applyFill="1" applyBorder="1"/>
    <xf numFmtId="0" fontId="12" fillId="2" borderId="1" xfId="0" applyFont="1" applyFill="1" applyBorder="1"/>
    <xf numFmtId="0" fontId="0" fillId="3" borderId="0" xfId="0" applyFill="1"/>
    <xf numFmtId="0" fontId="12" fillId="0" borderId="10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center"/>
    </xf>
    <xf numFmtId="43" fontId="13" fillId="0" borderId="0" xfId="1" applyFont="1" applyFill="1" applyBorder="1"/>
    <xf numFmtId="43" fontId="11" fillId="0" borderId="0" xfId="0" applyNumberFormat="1" applyFont="1"/>
    <xf numFmtId="43" fontId="12" fillId="0" borderId="0" xfId="1" applyFont="1" applyFill="1" applyBorder="1" applyAlignment="1">
      <alignment wrapText="1"/>
    </xf>
    <xf numFmtId="43" fontId="12" fillId="0" borderId="0" xfId="1" applyFont="1" applyFill="1" applyBorder="1"/>
    <xf numFmtId="0" fontId="13" fillId="0" borderId="0" xfId="0" applyFont="1"/>
    <xf numFmtId="10" fontId="13" fillId="0" borderId="0" xfId="0" applyNumberFormat="1" applyFont="1"/>
    <xf numFmtId="10" fontId="11" fillId="0" borderId="0" xfId="1" applyNumberFormat="1" applyFont="1" applyBorder="1"/>
    <xf numFmtId="2" fontId="0" fillId="0" borderId="0" xfId="1" applyNumberFormat="1" applyFont="1" applyBorder="1"/>
    <xf numFmtId="43" fontId="0" fillId="0" borderId="0" xfId="1" applyFont="1" applyBorder="1"/>
    <xf numFmtId="43" fontId="11" fillId="0" borderId="0" xfId="1" applyFont="1" applyBorder="1"/>
    <xf numFmtId="43" fontId="13" fillId="0" borderId="0" xfId="0" applyNumberFormat="1" applyFont="1"/>
    <xf numFmtId="165" fontId="7" fillId="0" borderId="0" xfId="0" applyNumberFormat="1" applyFont="1"/>
    <xf numFmtId="0" fontId="7" fillId="4" borderId="0" xfId="0" applyFont="1" applyFill="1"/>
    <xf numFmtId="0" fontId="0" fillId="4" borderId="0" xfId="0" applyFill="1"/>
    <xf numFmtId="164" fontId="0" fillId="0" borderId="0" xfId="0" applyNumberFormat="1"/>
    <xf numFmtId="43" fontId="12" fillId="2" borderId="1" xfId="0" applyNumberFormat="1" applyFont="1" applyFill="1" applyBorder="1"/>
    <xf numFmtId="43" fontId="14" fillId="0" borderId="11" xfId="0" applyNumberFormat="1" applyFont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164" fontId="5" fillId="0" borderId="0" xfId="0" applyNumberFormat="1" applyFont="1"/>
    <xf numFmtId="43" fontId="14" fillId="2" borderId="1" xfId="0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373314</xdr:colOff>
      <xdr:row>44</xdr:row>
      <xdr:rowOff>115486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0C8D7C-E74C-3EB3-AC93-4497FF93C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174914" cy="8497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277625</xdr:colOff>
      <xdr:row>44</xdr:row>
      <xdr:rowOff>125012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F1E7311-884F-2339-2292-2AA129FB8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31225" cy="8507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323850</xdr:colOff>
      <xdr:row>48</xdr:row>
      <xdr:rowOff>19050</xdr:rowOff>
    </xdr:to>
    <xdr:pic>
      <xdr:nvPicPr>
        <xdr:cNvPr id="2" name="Picture 1" descr="indicator preview">
          <a:extLst>
            <a:ext uri="{FF2B5EF4-FFF2-40B4-BE49-F238E27FC236}">
              <a16:creationId xmlns:a16="http://schemas.microsoft.com/office/drawing/2014/main" id="{2B19CD8C-DD1A-C7CB-B7D6-24F90041B4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563850" cy="916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24</xdr:row>
      <xdr:rowOff>47625</xdr:rowOff>
    </xdr:from>
    <xdr:to>
      <xdr:col>21</xdr:col>
      <xdr:colOff>39847</xdr:colOff>
      <xdr:row>67</xdr:row>
      <xdr:rowOff>1137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72ADFB0-3262-4371-9B92-13738CD8C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" y="4619625"/>
          <a:ext cx="12517597" cy="81450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285750</xdr:colOff>
      <xdr:row>47</xdr:row>
      <xdr:rowOff>104775</xdr:rowOff>
    </xdr:to>
    <xdr:pic>
      <xdr:nvPicPr>
        <xdr:cNvPr id="5" name="Picture 4" descr="indicator preview">
          <a:extLst>
            <a:ext uri="{FF2B5EF4-FFF2-40B4-BE49-F238E27FC236}">
              <a16:creationId xmlns:a16="http://schemas.microsoft.com/office/drawing/2014/main" id="{BD27089D-5468-6221-1FFE-00F8A4F33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477750" cy="9058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77657</xdr:colOff>
      <xdr:row>39</xdr:row>
      <xdr:rowOff>96300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440857" cy="7525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zoomScaleNormal="100" workbookViewId="0">
      <selection activeCell="F19" sqref="F19"/>
    </sheetView>
  </sheetViews>
  <sheetFormatPr defaultRowHeight="15" x14ac:dyDescent="0.25"/>
  <cols>
    <col min="1" max="1" width="21.7109375" bestFit="1" customWidth="1"/>
    <col min="2" max="2" width="18.140625" style="14" bestFit="1" customWidth="1"/>
    <col min="3" max="3" width="15.5703125" style="14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33"/>
      <c r="C1" s="19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26"/>
      <c r="B2" s="44"/>
      <c r="C2" s="46"/>
      <c r="D2" s="47"/>
      <c r="E2" s="14"/>
      <c r="F2" t="s">
        <v>13</v>
      </c>
      <c r="I2" s="5"/>
      <c r="L2" s="4"/>
      <c r="O2" s="5"/>
    </row>
    <row r="3" spans="1:15" ht="16.5" x14ac:dyDescent="0.3">
      <c r="A3" s="26" t="s">
        <v>0</v>
      </c>
      <c r="B3" s="34">
        <v>23000</v>
      </c>
      <c r="C3" s="48"/>
      <c r="D3" s="49"/>
      <c r="E3" s="11"/>
      <c r="F3">
        <v>2015</v>
      </c>
      <c r="G3" s="6">
        <v>2023</v>
      </c>
      <c r="H3" s="7">
        <f>G3-F3</f>
        <v>8</v>
      </c>
      <c r="I3" s="5"/>
      <c r="J3">
        <v>30250</v>
      </c>
      <c r="L3" s="4"/>
      <c r="M3" s="6"/>
      <c r="N3" s="7"/>
      <c r="O3" s="5"/>
    </row>
    <row r="4" spans="1:15" ht="33" x14ac:dyDescent="0.3">
      <c r="A4" s="28" t="s">
        <v>1</v>
      </c>
      <c r="B4" s="34">
        <v>2800</v>
      </c>
      <c r="C4" s="48"/>
      <c r="D4" s="49"/>
      <c r="E4" s="11"/>
      <c r="F4" s="45"/>
      <c r="G4" s="6"/>
      <c r="H4" s="7"/>
      <c r="I4" s="5"/>
      <c r="J4">
        <f>J3/100*115</f>
        <v>34787.5</v>
      </c>
      <c r="L4" s="8"/>
      <c r="M4" s="6"/>
      <c r="N4" s="7"/>
      <c r="O4" s="5"/>
    </row>
    <row r="5" spans="1:15" ht="16.5" x14ac:dyDescent="0.3">
      <c r="A5" s="26" t="s">
        <v>2</v>
      </c>
      <c r="B5" s="34">
        <f>B3-B4</f>
        <v>20200</v>
      </c>
      <c r="C5" s="50"/>
      <c r="F5" t="s">
        <v>23</v>
      </c>
      <c r="G5" s="27" t="s">
        <v>25</v>
      </c>
      <c r="I5" s="5"/>
      <c r="J5">
        <f>J4/10.764</f>
        <v>3231.8376068376069</v>
      </c>
      <c r="L5" s="4"/>
      <c r="M5" s="6"/>
      <c r="N5" s="7"/>
      <c r="O5" s="5"/>
    </row>
    <row r="6" spans="1:15" ht="16.5" x14ac:dyDescent="0.3">
      <c r="A6" s="26" t="s">
        <v>3</v>
      </c>
      <c r="B6" s="34">
        <f>B4</f>
        <v>2800</v>
      </c>
      <c r="C6" s="51"/>
      <c r="E6" s="11"/>
      <c r="F6" s="11">
        <v>420</v>
      </c>
      <c r="G6" s="11">
        <f>F6*1.1</f>
        <v>462.00000000000006</v>
      </c>
      <c r="H6" s="27"/>
      <c r="I6" s="37"/>
      <c r="J6" s="15"/>
      <c r="L6" s="4"/>
      <c r="M6" s="6"/>
      <c r="N6" s="7"/>
      <c r="O6" s="5"/>
    </row>
    <row r="7" spans="1:15" ht="16.5" x14ac:dyDescent="0.3">
      <c r="A7" s="26" t="s">
        <v>4</v>
      </c>
      <c r="B7" s="29">
        <v>0</v>
      </c>
      <c r="C7" s="52"/>
      <c r="D7" s="11"/>
      <c r="E7" s="11"/>
      <c r="F7" s="11"/>
      <c r="G7" s="11"/>
      <c r="H7" s="18"/>
      <c r="I7" s="64"/>
      <c r="J7" s="15"/>
      <c r="M7" s="65"/>
      <c r="N7" s="66"/>
      <c r="O7" s="5"/>
    </row>
    <row r="8" spans="1:15" ht="16.5" x14ac:dyDescent="0.3">
      <c r="A8" s="26" t="s">
        <v>5</v>
      </c>
      <c r="B8" s="29">
        <f>B9-B7</f>
        <v>60</v>
      </c>
      <c r="C8" s="52"/>
      <c r="D8" s="11"/>
      <c r="F8" s="11"/>
      <c r="G8" s="36"/>
      <c r="H8" s="39"/>
      <c r="I8" s="15"/>
      <c r="J8" s="15"/>
      <c r="M8" s="65"/>
      <c r="N8" s="66"/>
      <c r="O8" s="5"/>
    </row>
    <row r="9" spans="1:15" ht="16.5" x14ac:dyDescent="0.3">
      <c r="A9" s="26" t="s">
        <v>6</v>
      </c>
      <c r="B9" s="29">
        <v>60</v>
      </c>
      <c r="C9" s="52"/>
      <c r="F9" s="22"/>
      <c r="G9" s="30"/>
      <c r="H9" s="38"/>
      <c r="I9" s="15"/>
      <c r="J9" s="15"/>
      <c r="K9" s="13"/>
      <c r="L9" s="13"/>
      <c r="M9" s="12"/>
      <c r="N9" s="66"/>
      <c r="O9" s="5"/>
    </row>
    <row r="10" spans="1:15" ht="33" x14ac:dyDescent="0.3">
      <c r="A10" s="28" t="s">
        <v>7</v>
      </c>
      <c r="B10" s="29">
        <f>90*B7/B9</f>
        <v>0</v>
      </c>
      <c r="C10" s="52"/>
      <c r="F10" s="11"/>
      <c r="G10" s="30"/>
      <c r="H10" s="38"/>
      <c r="I10" s="15"/>
      <c r="J10" s="15"/>
      <c r="K10" s="13"/>
      <c r="L10" s="13"/>
      <c r="M10" s="12"/>
      <c r="N10" s="66"/>
      <c r="O10" s="5"/>
    </row>
    <row r="11" spans="1:15" ht="16.5" x14ac:dyDescent="0.3">
      <c r="A11" s="26"/>
      <c r="B11" s="35">
        <f>B10%</f>
        <v>0</v>
      </c>
      <c r="C11" s="53"/>
      <c r="D11" s="54"/>
      <c r="E11" s="55"/>
      <c r="F11" s="11" t="s">
        <v>24</v>
      </c>
      <c r="G11" s="30"/>
      <c r="H11" s="40"/>
      <c r="I11" s="15"/>
      <c r="J11" s="15"/>
      <c r="K11" s="13"/>
      <c r="L11" s="13"/>
      <c r="M11" s="12"/>
      <c r="N11" s="67"/>
      <c r="O11" s="5"/>
    </row>
    <row r="12" spans="1:15" ht="16.5" x14ac:dyDescent="0.3">
      <c r="A12" s="26" t="s">
        <v>8</v>
      </c>
      <c r="B12" s="34">
        <f>B6*B11</f>
        <v>0</v>
      </c>
      <c r="C12" s="48"/>
      <c r="E12" s="56"/>
      <c r="F12" s="11"/>
      <c r="G12" s="10"/>
      <c r="H12" s="22"/>
      <c r="I12" s="21"/>
      <c r="J12" s="15"/>
      <c r="K12" s="13"/>
      <c r="L12" s="68"/>
      <c r="M12" s="12"/>
      <c r="N12" s="7"/>
      <c r="O12" s="5"/>
    </row>
    <row r="13" spans="1:15" ht="16.5" x14ac:dyDescent="0.3">
      <c r="A13" s="26" t="s">
        <v>9</v>
      </c>
      <c r="B13" s="34">
        <f>B6-B12</f>
        <v>2800</v>
      </c>
      <c r="C13" s="48"/>
      <c r="D13" s="57"/>
      <c r="E13" s="56"/>
      <c r="F13" s="11"/>
      <c r="G13" s="22"/>
      <c r="H13" s="22"/>
      <c r="I13" s="15"/>
      <c r="J13" s="15"/>
      <c r="K13" s="13"/>
      <c r="L13" s="13"/>
      <c r="M13" s="12"/>
      <c r="N13" s="7"/>
      <c r="O13" s="5"/>
    </row>
    <row r="14" spans="1:15" ht="16.5" x14ac:dyDescent="0.3">
      <c r="A14" s="26" t="s">
        <v>2</v>
      </c>
      <c r="B14" s="34">
        <f>B5</f>
        <v>20200</v>
      </c>
      <c r="C14" s="48"/>
      <c r="D14" s="49"/>
      <c r="E14" s="11"/>
      <c r="F14" s="13"/>
      <c r="H14" s="22"/>
      <c r="I14" s="15"/>
      <c r="J14" s="15"/>
      <c r="K14" s="13"/>
      <c r="L14" s="13"/>
      <c r="M14" s="12"/>
      <c r="N14" s="7"/>
      <c r="O14" s="5"/>
    </row>
    <row r="15" spans="1:15" ht="16.5" x14ac:dyDescent="0.3">
      <c r="A15" s="26" t="s">
        <v>10</v>
      </c>
      <c r="B15" s="34">
        <f>B14+B13</f>
        <v>23000</v>
      </c>
      <c r="C15" s="48"/>
      <c r="D15" s="49"/>
      <c r="E15" s="11"/>
      <c r="F15" s="13"/>
      <c r="G15" s="23"/>
      <c r="H15" s="22"/>
      <c r="I15" s="13"/>
      <c r="J15" s="13"/>
      <c r="K15" s="13"/>
      <c r="L15" s="13"/>
      <c r="M15" s="12"/>
      <c r="N15" s="7"/>
      <c r="O15" s="5"/>
    </row>
    <row r="16" spans="1:15" ht="16.5" x14ac:dyDescent="0.3">
      <c r="A16" s="41" t="s">
        <v>26</v>
      </c>
      <c r="B16" s="42">
        <v>420</v>
      </c>
      <c r="C16" s="52"/>
      <c r="E16" s="11"/>
      <c r="F16" s="22"/>
      <c r="G16" s="24"/>
      <c r="H16" s="10"/>
      <c r="I16" s="11"/>
      <c r="N16" s="66"/>
      <c r="O16" s="5"/>
    </row>
    <row r="17" spans="1:15" ht="16.5" x14ac:dyDescent="0.3">
      <c r="A17" s="41" t="s">
        <v>11</v>
      </c>
      <c r="B17" s="41">
        <f>B16*B15</f>
        <v>9660000</v>
      </c>
      <c r="D17" s="62"/>
      <c r="E17" s="11"/>
      <c r="F17" s="22"/>
      <c r="G17" s="22"/>
      <c r="H17" s="10"/>
      <c r="I17" s="11"/>
      <c r="N17" s="10"/>
      <c r="O17" s="9"/>
    </row>
    <row r="18" spans="1:15" ht="16.5" x14ac:dyDescent="0.3">
      <c r="A18" s="41" t="s">
        <v>12</v>
      </c>
      <c r="B18" s="69">
        <f>462*B4</f>
        <v>1293600</v>
      </c>
      <c r="C18" s="58"/>
      <c r="D18" s="49"/>
      <c r="E18" s="11"/>
      <c r="F18" s="11"/>
      <c r="G18" s="11"/>
    </row>
    <row r="19" spans="1:15" ht="16.5" x14ac:dyDescent="0.3">
      <c r="A19" s="42" t="s">
        <v>16</v>
      </c>
      <c r="B19" s="63">
        <f>B17*0.025/12</f>
        <v>20125</v>
      </c>
      <c r="C19" s="58"/>
      <c r="D19" s="59"/>
      <c r="E19" s="11"/>
      <c r="I19" s="11"/>
      <c r="N19" s="62"/>
    </row>
    <row r="20" spans="1:15" x14ac:dyDescent="0.25">
      <c r="B20" s="20"/>
      <c r="C20" s="20"/>
    </row>
    <row r="21" spans="1:15" x14ac:dyDescent="0.25">
      <c r="B21" s="20"/>
      <c r="C21" s="20"/>
    </row>
    <row r="22" spans="1:15" x14ac:dyDescent="0.25">
      <c r="F22" s="11"/>
    </row>
    <row r="23" spans="1:15" x14ac:dyDescent="0.25">
      <c r="D23" t="s">
        <v>14</v>
      </c>
    </row>
    <row r="24" spans="1:15" x14ac:dyDescent="0.25">
      <c r="B24" s="17" t="s">
        <v>20</v>
      </c>
      <c r="C24" s="17" t="s">
        <v>15</v>
      </c>
      <c r="D24" s="16" t="s">
        <v>21</v>
      </c>
      <c r="E24" s="16"/>
      <c r="F24" s="16" t="s">
        <v>11</v>
      </c>
      <c r="G24" s="16" t="s">
        <v>17</v>
      </c>
      <c r="H24" s="16" t="s">
        <v>18</v>
      </c>
      <c r="I24" s="16" t="s">
        <v>19</v>
      </c>
      <c r="J24" s="16"/>
    </row>
    <row r="25" spans="1:15" ht="17.25" x14ac:dyDescent="0.3">
      <c r="B25" s="17"/>
      <c r="C25" s="17">
        <v>421</v>
      </c>
      <c r="D25" s="16"/>
      <c r="E25" s="16"/>
      <c r="F25" s="16">
        <v>11000000</v>
      </c>
      <c r="G25" s="18">
        <f t="shared" ref="G25:G31" si="0">F25/C25</f>
        <v>26128.266033254156</v>
      </c>
      <c r="H25" s="18" t="e">
        <f>F25/D25</f>
        <v>#DIV/0!</v>
      </c>
      <c r="I25" s="18"/>
      <c r="J25" s="16"/>
      <c r="K25" s="25"/>
    </row>
    <row r="26" spans="1:15" ht="17.25" x14ac:dyDescent="0.3">
      <c r="B26" s="17"/>
      <c r="C26" s="17">
        <v>402</v>
      </c>
      <c r="D26" s="16"/>
      <c r="E26" s="16"/>
      <c r="F26" s="16">
        <v>10100000</v>
      </c>
      <c r="G26" s="18">
        <f t="shared" si="0"/>
        <v>25124.378109452737</v>
      </c>
      <c r="H26" s="18" t="e">
        <f>F26/D26</f>
        <v>#DIV/0!</v>
      </c>
      <c r="I26" s="18" t="e">
        <f t="shared" ref="I26:I31" si="1">F26/B26</f>
        <v>#DIV/0!</v>
      </c>
      <c r="J26" s="16"/>
      <c r="K26" s="25"/>
    </row>
    <row r="27" spans="1:15" x14ac:dyDescent="0.25">
      <c r="B27" s="17"/>
      <c r="C27" s="17">
        <v>390</v>
      </c>
      <c r="D27" s="16"/>
      <c r="E27" s="16"/>
      <c r="F27" s="16">
        <v>8250000</v>
      </c>
      <c r="G27" s="18">
        <f t="shared" si="0"/>
        <v>21153.846153846152</v>
      </c>
      <c r="H27" s="18" t="e">
        <f>F27/D27</f>
        <v>#DIV/0!</v>
      </c>
      <c r="I27" s="18" t="e">
        <f t="shared" si="1"/>
        <v>#DIV/0!</v>
      </c>
      <c r="J27" s="16"/>
    </row>
    <row r="28" spans="1:15" x14ac:dyDescent="0.25">
      <c r="B28" s="17"/>
      <c r="C28" s="17">
        <v>420</v>
      </c>
      <c r="D28" s="16"/>
      <c r="E28" s="16"/>
      <c r="F28" s="18">
        <v>9240000</v>
      </c>
      <c r="G28" s="18">
        <f t="shared" si="0"/>
        <v>22000</v>
      </c>
      <c r="H28" s="18" t="e">
        <f t="shared" ref="H28:H31" si="2">F28/D28</f>
        <v>#DIV/0!</v>
      </c>
      <c r="I28" s="18" t="e">
        <f t="shared" si="1"/>
        <v>#DIV/0!</v>
      </c>
      <c r="J28" s="16"/>
    </row>
    <row r="29" spans="1:15" x14ac:dyDescent="0.25">
      <c r="C29" s="17">
        <v>328</v>
      </c>
      <c r="D29" s="16"/>
      <c r="F29" s="32">
        <v>7620000</v>
      </c>
      <c r="G29" s="32">
        <f t="shared" si="0"/>
        <v>23231.707317073171</v>
      </c>
      <c r="H29" s="18" t="e">
        <f t="shared" si="2"/>
        <v>#DIV/0!</v>
      </c>
      <c r="I29" s="32" t="e">
        <f t="shared" si="1"/>
        <v>#DIV/0!</v>
      </c>
      <c r="J29" s="16"/>
    </row>
    <row r="30" spans="1:15" x14ac:dyDescent="0.25">
      <c r="C30" s="17">
        <v>483</v>
      </c>
      <c r="D30" s="16"/>
      <c r="F30" s="32">
        <v>11100000</v>
      </c>
      <c r="G30" s="32">
        <f t="shared" si="0"/>
        <v>22981.36645962733</v>
      </c>
      <c r="H30" s="32" t="e">
        <f t="shared" si="2"/>
        <v>#DIV/0!</v>
      </c>
      <c r="I30" s="32" t="e">
        <f t="shared" si="1"/>
        <v>#DIV/0!</v>
      </c>
      <c r="J30" s="16"/>
    </row>
    <row r="31" spans="1:15" x14ac:dyDescent="0.25">
      <c r="F31" s="31"/>
      <c r="G31" s="32" t="e">
        <f t="shared" si="0"/>
        <v>#DIV/0!</v>
      </c>
      <c r="H31" s="32" t="e">
        <f t="shared" si="2"/>
        <v>#DIV/0!</v>
      </c>
      <c r="I31" s="32" t="e">
        <f t="shared" si="1"/>
        <v>#DIV/0!</v>
      </c>
      <c r="J31" s="16"/>
    </row>
    <row r="32" spans="1:15" x14ac:dyDescent="0.25">
      <c r="B32" s="14" t="s">
        <v>22</v>
      </c>
    </row>
    <row r="33" spans="1:10" x14ac:dyDescent="0.25">
      <c r="B33" s="60">
        <v>251</v>
      </c>
      <c r="C33" s="60">
        <v>1025000</v>
      </c>
      <c r="D33" s="61">
        <f>C33/B33</f>
        <v>4083.6653386454182</v>
      </c>
      <c r="E33">
        <v>6943000</v>
      </c>
      <c r="F33">
        <v>30000</v>
      </c>
      <c r="G33">
        <f>F33+E33+C33</f>
        <v>7998000</v>
      </c>
      <c r="H33">
        <f>G33/B33</f>
        <v>31864.541832669322</v>
      </c>
      <c r="I33" s="11"/>
      <c r="J33" s="11"/>
    </row>
    <row r="34" spans="1:10" x14ac:dyDescent="0.25">
      <c r="B34" s="60"/>
      <c r="C34" s="60"/>
      <c r="D34" s="43" t="e">
        <f>C34/B34</f>
        <v>#DIV/0!</v>
      </c>
      <c r="E34">
        <v>6751000</v>
      </c>
      <c r="F34">
        <v>30000</v>
      </c>
      <c r="G34">
        <f>F34+E34+C34</f>
        <v>6781000</v>
      </c>
      <c r="H34" t="e">
        <f>G34/B34</f>
        <v>#DIV/0!</v>
      </c>
      <c r="I34" s="11"/>
    </row>
    <row r="35" spans="1:10" x14ac:dyDescent="0.25">
      <c r="B35" s="60"/>
      <c r="D35" s="43" t="e">
        <f>C35/B35</f>
        <v>#DIV/0!</v>
      </c>
      <c r="E35">
        <v>7526000</v>
      </c>
      <c r="F35">
        <v>30000</v>
      </c>
      <c r="G35">
        <f>F35+E35+C35</f>
        <v>7556000</v>
      </c>
      <c r="H35" t="e">
        <f>G35/B35</f>
        <v>#DIV/0!</v>
      </c>
      <c r="I35">
        <f>B35/1.2</f>
        <v>0</v>
      </c>
      <c r="J35" t="e">
        <f>C35/I35</f>
        <v>#DIV/0!</v>
      </c>
    </row>
    <row r="36" spans="1:10" ht="15.75" x14ac:dyDescent="0.25">
      <c r="A36" s="12"/>
      <c r="D36" s="43" t="e">
        <f>C36/B36</f>
        <v>#DIV/0!</v>
      </c>
      <c r="E36">
        <v>4436000</v>
      </c>
      <c r="F36">
        <v>30000</v>
      </c>
      <c r="G36">
        <f>F36+E36+C36</f>
        <v>4466000</v>
      </c>
      <c r="H36" t="e">
        <f>G36/B36</f>
        <v>#DIV/0!</v>
      </c>
    </row>
    <row r="37" spans="1:10" ht="15.75" x14ac:dyDescent="0.25">
      <c r="A37" s="12"/>
      <c r="D37" s="43" t="e">
        <f>C37/B37</f>
        <v>#DIV/0!</v>
      </c>
      <c r="E37">
        <v>3930000</v>
      </c>
      <c r="F37">
        <v>30000</v>
      </c>
      <c r="G37">
        <f>F37+E37+C37</f>
        <v>3960000</v>
      </c>
      <c r="H37" t="e">
        <f>G37/B37</f>
        <v>#DIV/0!</v>
      </c>
    </row>
    <row r="38" spans="1:10" ht="15.75" x14ac:dyDescent="0.25">
      <c r="A38" s="12"/>
    </row>
    <row r="39" spans="1:10" ht="15.75" x14ac:dyDescent="0.25">
      <c r="A39" s="12"/>
    </row>
    <row r="40" spans="1:10" ht="15.75" x14ac:dyDescent="0.25">
      <c r="A40" s="12"/>
    </row>
    <row r="41" spans="1:10" ht="15.75" x14ac:dyDescent="0.25">
      <c r="A41" s="12"/>
    </row>
    <row r="42" spans="1:10" ht="15.75" x14ac:dyDescent="0.25">
      <c r="A42" s="12"/>
    </row>
    <row r="62" spans="4:6" x14ac:dyDescent="0.25">
      <c r="D62" s="11"/>
      <c r="E62" s="11"/>
      <c r="F62" s="11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4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44" workbookViewId="0">
      <selection activeCell="B50" sqref="B50:B5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Y29" sqref="Y29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Same</vt:lpstr>
      <vt:lpstr>Sheet6</vt:lpstr>
      <vt:lpstr>Sheet7</vt:lpstr>
      <vt:lpstr>Sheet5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2023-10-23T08:08:11Z</dcterms:modified>
</cp:coreProperties>
</file>