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4FAB7CB7-143A-491C-941F-BC9AF618548E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" r:id="rId1"/>
    <sheet name="Sheet9" sheetId="12" r:id="rId2"/>
    <sheet name="Sheet6" sheetId="9" r:id="rId3"/>
    <sheet name="Sheet5" sheetId="8" r:id="rId4"/>
    <sheet name="Sheet4" sheetId="7" r:id="rId5"/>
    <sheet name="Sheet2" sheetId="5" r:id="rId6"/>
    <sheet name="Sheet3" sheetId="6" r:id="rId7"/>
    <sheet name="Sheet7" sheetId="10" r:id="rId8"/>
    <sheet name="Sheet8" sheetId="11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J32" i="1"/>
  <c r="J31" i="1"/>
  <c r="J30" i="1"/>
  <c r="J29" i="1"/>
  <c r="F9" i="1"/>
  <c r="F8" i="1"/>
  <c r="F6" i="1"/>
  <c r="J28" i="1"/>
  <c r="F15" i="1"/>
  <c r="J27" i="1"/>
  <c r="J4" i="1" l="1"/>
  <c r="G39" i="1" l="1"/>
  <c r="H39" i="1" s="1"/>
  <c r="G38" i="1"/>
  <c r="H38" i="1" s="1"/>
  <c r="D39" i="1"/>
  <c r="D38" i="1"/>
  <c r="G37" i="1"/>
  <c r="G36" i="1"/>
  <c r="G35" i="1"/>
  <c r="K35" i="1" l="1"/>
  <c r="J5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7" i="1"/>
  <c r="H36" i="1" l="1"/>
  <c r="H35" i="1"/>
  <c r="D36" i="1"/>
  <c r="K7" i="1" l="1"/>
  <c r="I32" i="1" l="1"/>
  <c r="I31" i="1"/>
  <c r="I33" i="1"/>
  <c r="D37" i="1" l="1"/>
  <c r="I27" i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18" i="1"/>
  <c r="B19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<sst xmlns="http://schemas.openxmlformats.org/spreadsheetml/2006/main" count="31" uniqueCount="29">
  <si>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</si>
  <si>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</si>
  <si>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</si>
  <si>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</si>
  <si>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</si>
  <si>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</si>
  <si>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</si>
  <si>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</si>
  <si>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</si>
  <si>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</si>
  <si>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</si>
  <si>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</si>
  <si>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</si>
  <si>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</si>
  <si>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</si>
  <si>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</si>
  <si>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</si>
  <si>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</si>
  <si>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</si>
  <si>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</si>
  <si>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</si>
  <si>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</si>
  <si>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</si>
  <si>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</si>
  <si>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Flat Value</t>
  </si>
  <si>
    <t>Carpet area measurement</t>
  </si>
  <si>
    <t>RV</t>
  </si>
  <si>
    <t>DV</t>
  </si>
  <si>
    <t>Agreement 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</si>
</sst>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9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2" borderId="0" xfId="0" applyFont="1" applyFill="1"/>
    <xf numFmtId="0" fontId="0" fillId="2" borderId="0" xfId="0" applyFill="1"/>
    <xf numFmtId="43" fontId="0" fillId="2" borderId="0" xfId="0" applyNumberFormat="1" applyFill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12" fillId="4" borderId="1" xfId="0" applyFont="1" applyFill="1" applyBorder="1"/>
    <xf numFmtId="0" fontId="14" fillId="4" borderId="1" xfId="0" applyFont="1" applyFill="1" applyBorder="1"/>
    <xf numFmtId="43" fontId="12" fillId="4" borderId="1" xfId="0" applyNumberFormat="1" applyFont="1" applyFill="1" applyBorder="1"/>
    <xf numFmtId="43" fontId="14" fillId="4" borderId="1" xfId="0" applyNumberFormat="1" applyFont="1" applyFill="1" applyBorder="1"/>
    <xf numFmtId="43" fontId="15" fillId="4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8" xfId="0" applyNumberFormat="1" applyBorder="1"/>
    <xf numFmtId="0" fontId="0" fillId="0" borderId="8" xfId="0" applyBorder="1"/>
    <xf numFmtId="43" fontId="0" fillId="0" borderId="9" xfId="0" applyNumberFormat="1" applyBorder="1"/>
    <xf numFmtId="43" fontId="0" fillId="0" borderId="1" xfId="1" applyFont="1" applyFill="1" applyBorder="1"/>
    <xf numFmtId="0" fontId="0" fillId="0" borderId="0" xfId="0" applyBorder="1"/>
    <xf numFmtId="43" fontId="0" fillId="0" borderId="0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353410</xdr:colOff>
      <xdr:row>42</xdr:row>
      <xdr:rowOff>1117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6F6EFE-C679-ECCF-8165-DE17F7AFD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59010" cy="800211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30</xdr:col>
      <xdr:colOff>353836</xdr:colOff>
      <xdr:row>43</xdr:row>
      <xdr:rowOff>77327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0078E7-208C-65A6-D6B9-AA7AABE24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190500"/>
          <a:ext cx="10107436" cy="8078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459221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09AB96-F81E-5FA4-E396-82617BCAD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0021" cy="8878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554484</xdr:colOff>
      <xdr:row>47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2F8532-6D04-B125-6B09-AD00FBFA8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75284" cy="8878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602116</xdr:colOff>
      <xdr:row>46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98DF97-304C-E627-EC23-5B1FA3884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22916" cy="8821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516549</xdr:colOff>
      <xdr:row>42</xdr:row>
      <xdr:rowOff>153538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4616E6-8555-7B22-BA5B-90F923A82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56549" cy="81545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468917</xdr:colOff>
      <xdr:row>46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610700-7A03-B9EA-8310-8910A6781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08917" cy="8935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24</xdr:col>
      <xdr:colOff>173516</xdr:colOff>
      <xdr:row>95</xdr:row>
      <xdr:rowOff>86960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F73623-4212-4BAB-81B3-6D1DB4FE4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334500"/>
          <a:ext cx="14803916" cy="8849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opLeftCell="A4" zoomScaleNormal="100" workbookViewId="0">
      <selection activeCell="I20" sqref="I20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6"/>
      <c r="C1" s="21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37" t="s">
        <v>24</v>
      </c>
      <c r="C2" s="37"/>
      <c r="D2" s="45"/>
      <c r="E2" s="17"/>
      <c r="F2" t="s">
        <v>13</v>
      </c>
      <c r="I2" s="6"/>
      <c r="L2" s="5"/>
      <c r="O2" s="6"/>
    </row>
    <row r="3" spans="1:15" ht="16.5" x14ac:dyDescent="0.3">
      <c r="A3" s="32" t="s">
        <v>0</v>
      </c>
      <c r="B3" s="38">
        <v>12500</v>
      </c>
      <c r="C3" s="38"/>
      <c r="D3" s="35"/>
      <c r="E3" s="13"/>
      <c r="F3" s="5">
        <v>1989</v>
      </c>
      <c r="G3" s="7">
        <v>2023</v>
      </c>
      <c r="H3" s="8">
        <f>G3-F3</f>
        <v>34</v>
      </c>
      <c r="I3" s="6"/>
      <c r="J3">
        <v>26620</v>
      </c>
      <c r="L3" s="5"/>
      <c r="M3" s="7"/>
      <c r="N3" s="8"/>
      <c r="O3" s="6"/>
    </row>
    <row r="4" spans="1:15" ht="33" x14ac:dyDescent="0.3">
      <c r="A4" s="33" t="s">
        <v>1</v>
      </c>
      <c r="B4" s="38">
        <v>2500</v>
      </c>
      <c r="C4" s="38"/>
      <c r="D4" s="35"/>
      <c r="E4" s="13"/>
      <c r="F4" s="9" t="s">
        <v>28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38">
        <f>B3-B4</f>
        <v>10000</v>
      </c>
      <c r="C5" s="38"/>
      <c r="D5" s="35"/>
      <c r="E5" s="20"/>
      <c r="F5" s="62">
        <v>270</v>
      </c>
      <c r="G5" s="24"/>
      <c r="H5" s="27"/>
      <c r="I5" s="41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38">
        <f>B4</f>
        <v>2500</v>
      </c>
      <c r="C6" s="38"/>
      <c r="D6" s="35"/>
      <c r="E6" s="65"/>
      <c r="F6" s="65">
        <f>F5*1.2</f>
        <v>324</v>
      </c>
      <c r="G6" s="25"/>
      <c r="H6" s="27"/>
      <c r="I6" s="18"/>
      <c r="J6" s="19"/>
      <c r="L6" s="5"/>
      <c r="M6" s="7"/>
      <c r="N6" s="8"/>
      <c r="O6" s="6"/>
    </row>
    <row r="7" spans="1:15" ht="16.5" x14ac:dyDescent="0.3">
      <c r="A7" s="32" t="s">
        <v>4</v>
      </c>
      <c r="B7" s="34">
        <v>34</v>
      </c>
      <c r="C7" s="34"/>
      <c r="D7" s="46"/>
      <c r="E7" s="66"/>
      <c r="F7" s="20">
        <v>9500</v>
      </c>
      <c r="G7" s="25"/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2" t="s">
        <v>5</v>
      </c>
      <c r="B8" s="34">
        <f>B9-B7</f>
        <v>26</v>
      </c>
      <c r="C8" s="34"/>
      <c r="D8" s="47"/>
      <c r="E8" s="43"/>
      <c r="F8" s="20">
        <f>F7*F6</f>
        <v>3078000</v>
      </c>
      <c r="G8" s="26"/>
      <c r="H8" s="25"/>
      <c r="I8" s="19"/>
      <c r="J8" s="19"/>
      <c r="L8" s="5"/>
      <c r="M8" s="10"/>
      <c r="N8" s="11"/>
      <c r="O8" s="6"/>
    </row>
    <row r="9" spans="1:15" ht="16.5" x14ac:dyDescent="0.3">
      <c r="A9" s="32" t="s">
        <v>6</v>
      </c>
      <c r="B9" s="34">
        <v>60</v>
      </c>
      <c r="C9" s="34"/>
      <c r="D9" s="46"/>
      <c r="E9" s="42"/>
      <c r="F9" s="44">
        <f>F8/270</f>
        <v>11400</v>
      </c>
      <c r="G9" s="40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3" t="s">
        <v>7</v>
      </c>
      <c r="B10" s="34">
        <f>90*B7/B9</f>
        <v>51</v>
      </c>
      <c r="C10" s="34"/>
      <c r="D10" s="46"/>
      <c r="E10" s="42"/>
      <c r="F10" s="20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2"/>
      <c r="B11" s="39">
        <f>B10%</f>
        <v>0.51</v>
      </c>
      <c r="C11" s="39"/>
      <c r="D11" s="48"/>
      <c r="E11" s="30"/>
      <c r="F11" s="13"/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2" t="s">
        <v>8</v>
      </c>
      <c r="B12" s="38">
        <f>B6*B11</f>
        <v>1275</v>
      </c>
      <c r="C12" s="38"/>
      <c r="D12" s="49"/>
      <c r="E12" s="1"/>
      <c r="F12" s="13"/>
      <c r="G12" s="25"/>
      <c r="H12" s="26"/>
      <c r="I12" s="23"/>
      <c r="J12" s="19"/>
      <c r="K12" s="16"/>
      <c r="L12" s="16"/>
      <c r="M12" s="14"/>
      <c r="N12" s="8"/>
      <c r="O12" s="6"/>
    </row>
    <row r="13" spans="1:15" ht="16.5" x14ac:dyDescent="0.3">
      <c r="A13" s="32" t="s">
        <v>9</v>
      </c>
      <c r="B13" s="38">
        <f>B6-B12</f>
        <v>1225</v>
      </c>
      <c r="C13" s="38"/>
      <c r="D13" s="49"/>
      <c r="E13" s="1"/>
      <c r="F13" s="13" t="s">
        <v>25</v>
      </c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2" t="s">
        <v>2</v>
      </c>
      <c r="B14" s="38">
        <f>B5</f>
        <v>10000</v>
      </c>
      <c r="C14" s="38"/>
      <c r="D14" s="35"/>
      <c r="E14" s="13"/>
      <c r="F14" s="16">
        <v>226</v>
      </c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2" t="s">
        <v>10</v>
      </c>
      <c r="B15" s="38">
        <f>B14+B13</f>
        <v>11225</v>
      </c>
      <c r="C15" s="38"/>
      <c r="D15" s="35"/>
      <c r="E15" s="13"/>
      <c r="F15" s="16">
        <f>F14*1.2</f>
        <v>271.2</v>
      </c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57" t="s">
        <v>23</v>
      </c>
      <c r="B16" s="56">
        <v>270</v>
      </c>
      <c r="C16" s="56"/>
      <c r="D16" s="57"/>
      <c r="E16" s="13"/>
      <c r="F16" s="26"/>
      <c r="G16" s="29"/>
      <c r="H16" s="25"/>
      <c r="I16" s="41"/>
      <c r="L16" s="5"/>
      <c r="N16" s="11"/>
      <c r="O16" s="6"/>
    </row>
    <row r="17" spans="1:15" ht="16.5" x14ac:dyDescent="0.3">
      <c r="A17" s="57" t="s">
        <v>11</v>
      </c>
      <c r="B17" s="58">
        <f>B16*B15</f>
        <v>3030750</v>
      </c>
      <c r="C17" s="58"/>
      <c r="D17" s="59"/>
      <c r="E17" s="13"/>
      <c r="F17" s="26"/>
      <c r="G17" s="26"/>
      <c r="H17" s="25"/>
      <c r="I17" s="41"/>
      <c r="L17" s="5"/>
      <c r="N17" s="25"/>
      <c r="O17" s="41"/>
    </row>
    <row r="18" spans="1:15" ht="16.5" x14ac:dyDescent="0.3">
      <c r="A18" s="57" t="s">
        <v>26</v>
      </c>
      <c r="B18" s="58">
        <f>B17*0.9</f>
        <v>2727675</v>
      </c>
      <c r="C18" s="58"/>
      <c r="D18" s="59"/>
      <c r="E18" s="13"/>
      <c r="F18" s="26"/>
      <c r="G18" s="26"/>
      <c r="H18" s="25"/>
      <c r="I18" s="41"/>
      <c r="L18" s="67"/>
      <c r="N18" s="25"/>
      <c r="O18" s="68"/>
    </row>
    <row r="19" spans="1:15" ht="16.5" x14ac:dyDescent="0.3">
      <c r="A19" s="57" t="s">
        <v>27</v>
      </c>
      <c r="B19" s="58">
        <f>B17*0.8</f>
        <v>2424600</v>
      </c>
      <c r="C19" s="58"/>
      <c r="D19" s="59"/>
      <c r="E19" s="13"/>
      <c r="F19" s="26"/>
      <c r="G19" s="26"/>
      <c r="H19" s="25"/>
      <c r="I19" s="41"/>
      <c r="L19" s="67"/>
      <c r="N19" s="25"/>
      <c r="O19" s="68"/>
    </row>
    <row r="20" spans="1:15" ht="16.5" x14ac:dyDescent="0.3">
      <c r="A20" s="57" t="s">
        <v>12</v>
      </c>
      <c r="B20" s="58">
        <f>270*B4</f>
        <v>675000</v>
      </c>
      <c r="C20" s="58"/>
      <c r="D20" s="59"/>
      <c r="E20" s="13"/>
      <c r="F20" s="13"/>
      <c r="G20" s="13"/>
      <c r="I20" s="6"/>
    </row>
    <row r="21" spans="1:15" ht="16.5" x14ac:dyDescent="0.3">
      <c r="A21" s="56" t="s">
        <v>16</v>
      </c>
      <c r="B21" s="60">
        <f>B17*0.025/12</f>
        <v>6314.0625</v>
      </c>
      <c r="C21" s="58"/>
      <c r="D21" s="58"/>
      <c r="E21" s="13"/>
    </row>
    <row r="22" spans="1:15" x14ac:dyDescent="0.25">
      <c r="B22" s="22"/>
      <c r="C22" s="22"/>
    </row>
    <row r="23" spans="1:15" x14ac:dyDescent="0.25">
      <c r="B23" s="22"/>
      <c r="C23" s="22"/>
    </row>
    <row r="25" spans="1:15" x14ac:dyDescent="0.25">
      <c r="D25" t="s">
        <v>14</v>
      </c>
    </row>
    <row r="26" spans="1:15" x14ac:dyDescent="0.25">
      <c r="B26" s="61" t="s">
        <v>20</v>
      </c>
      <c r="C26" s="61" t="s">
        <v>15</v>
      </c>
      <c r="D26" s="62" t="s">
        <v>21</v>
      </c>
      <c r="E26" s="62"/>
      <c r="F26" s="62" t="s">
        <v>11</v>
      </c>
      <c r="G26" s="62" t="s">
        <v>17</v>
      </c>
      <c r="H26" s="62" t="s">
        <v>18</v>
      </c>
      <c r="I26" s="62" t="s">
        <v>19</v>
      </c>
      <c r="J26" s="62"/>
    </row>
    <row r="27" spans="1:15" ht="17.25" x14ac:dyDescent="0.3">
      <c r="B27" s="61"/>
      <c r="C27" s="61"/>
      <c r="D27" s="62">
        <v>355</v>
      </c>
      <c r="E27" s="62"/>
      <c r="F27" s="62">
        <v>3500000</v>
      </c>
      <c r="G27" s="20" t="e">
        <f t="shared" ref="G27:G33" si="0">F27/C27</f>
        <v>#DIV/0!</v>
      </c>
      <c r="H27" s="20">
        <f>F27/D27</f>
        <v>9859.1549295774639</v>
      </c>
      <c r="I27" s="20" t="e">
        <f t="shared" ref="I27:I33" si="1">F27/B27</f>
        <v>#DIV/0!</v>
      </c>
      <c r="J27" s="62" t="e">
        <f t="shared" ref="J27:J32" si="2">B27/C27</f>
        <v>#DIV/0!</v>
      </c>
      <c r="K27" s="31"/>
    </row>
    <row r="28" spans="1:15" ht="17.25" x14ac:dyDescent="0.3">
      <c r="B28" s="61"/>
      <c r="C28" s="61"/>
      <c r="D28" s="62">
        <v>401</v>
      </c>
      <c r="E28" s="62"/>
      <c r="F28" s="62">
        <v>3300000</v>
      </c>
      <c r="G28" s="20" t="e">
        <f t="shared" si="0"/>
        <v>#DIV/0!</v>
      </c>
      <c r="H28" s="20">
        <f>F28/D28</f>
        <v>8229.4264339152123</v>
      </c>
      <c r="I28" s="20" t="e">
        <f t="shared" si="1"/>
        <v>#DIV/0!</v>
      </c>
      <c r="J28" s="62" t="e">
        <f>D28/C28</f>
        <v>#DIV/0!</v>
      </c>
      <c r="K28" s="31"/>
    </row>
    <row r="29" spans="1:15" x14ac:dyDescent="0.25">
      <c r="B29" s="61"/>
      <c r="C29" s="61">
        <v>481</v>
      </c>
      <c r="D29" s="62">
        <v>575</v>
      </c>
      <c r="E29" s="62"/>
      <c r="F29" s="20">
        <v>6600000</v>
      </c>
      <c r="G29" s="20">
        <f t="shared" si="0"/>
        <v>13721.413721413721</v>
      </c>
      <c r="H29" s="20">
        <f t="shared" ref="H29:H33" si="3">F29/D29</f>
        <v>11478.260869565218</v>
      </c>
      <c r="I29" s="20" t="e">
        <f t="shared" si="1"/>
        <v>#DIV/0!</v>
      </c>
      <c r="J29" s="62">
        <f>D29/C29</f>
        <v>1.1954261954261953</v>
      </c>
    </row>
    <row r="30" spans="1:15" x14ac:dyDescent="0.25">
      <c r="B30" s="61"/>
      <c r="C30" s="61">
        <v>510</v>
      </c>
      <c r="D30" s="62">
        <v>650</v>
      </c>
      <c r="E30" s="62"/>
      <c r="F30" s="20">
        <v>3800000</v>
      </c>
      <c r="G30" s="20">
        <f t="shared" si="0"/>
        <v>7450.9803921568628</v>
      </c>
      <c r="H30" s="20">
        <f t="shared" si="3"/>
        <v>5846.1538461538457</v>
      </c>
      <c r="I30" s="20" t="e">
        <f t="shared" si="1"/>
        <v>#DIV/0!</v>
      </c>
      <c r="J30" s="62">
        <f>D30/C30</f>
        <v>1.2745098039215685</v>
      </c>
    </row>
    <row r="31" spans="1:15" x14ac:dyDescent="0.25">
      <c r="C31" s="61">
        <v>330</v>
      </c>
      <c r="D31" s="62">
        <v>375</v>
      </c>
      <c r="F31" s="63">
        <v>4500000</v>
      </c>
      <c r="G31" s="63">
        <f t="shared" si="0"/>
        <v>13636.363636363636</v>
      </c>
      <c r="H31" s="20">
        <f t="shared" si="3"/>
        <v>12000</v>
      </c>
      <c r="I31" s="63" t="e">
        <f t="shared" si="1"/>
        <v>#DIV/0!</v>
      </c>
      <c r="J31" s="62">
        <f>D31/C31</f>
        <v>1.1363636363636365</v>
      </c>
    </row>
    <row r="32" spans="1:15" x14ac:dyDescent="0.25">
      <c r="C32" s="17">
        <v>125</v>
      </c>
      <c r="D32" s="62">
        <v>150</v>
      </c>
      <c r="F32" s="63">
        <v>1600000</v>
      </c>
      <c r="G32" s="63">
        <f t="shared" si="0"/>
        <v>12800</v>
      </c>
      <c r="H32" s="63">
        <f t="shared" si="3"/>
        <v>10666.666666666666</v>
      </c>
      <c r="I32" s="63" t="e">
        <f t="shared" si="1"/>
        <v>#DIV/0!</v>
      </c>
      <c r="J32" s="62">
        <f>D32/C32</f>
        <v>1.2</v>
      </c>
    </row>
    <row r="33" spans="1:12" x14ac:dyDescent="0.25">
      <c r="F33" s="64"/>
      <c r="G33" s="63" t="e">
        <f t="shared" si="0"/>
        <v>#DIV/0!</v>
      </c>
      <c r="H33" s="63" t="e">
        <f t="shared" si="3"/>
        <v>#DIV/0!</v>
      </c>
      <c r="I33" s="63" t="e">
        <f t="shared" si="1"/>
        <v>#DIV/0!</v>
      </c>
    </row>
    <row r="34" spans="1:12" x14ac:dyDescent="0.25">
      <c r="B34" s="17" t="s">
        <v>22</v>
      </c>
    </row>
    <row r="35" spans="1:12" x14ac:dyDescent="0.25">
      <c r="B35" s="53">
        <v>410</v>
      </c>
      <c r="C35" s="53">
        <v>4001111</v>
      </c>
      <c r="D35" s="54">
        <f>C35/B35</f>
        <v>9758.8073170731714</v>
      </c>
      <c r="E35" s="54">
        <v>280100</v>
      </c>
      <c r="F35" s="54">
        <v>30000</v>
      </c>
      <c r="G35" s="55">
        <f>F35+E35+C35</f>
        <v>4311211</v>
      </c>
      <c r="H35">
        <f>G35/B35</f>
        <v>10515.148780487805</v>
      </c>
      <c r="I35" s="13" t="e">
        <f>G35/#REF!</f>
        <v>#REF!</v>
      </c>
      <c r="K35">
        <f>A35+B35</f>
        <v>410</v>
      </c>
      <c r="L35">
        <f>G35/K35</f>
        <v>10515.148780487805</v>
      </c>
    </row>
    <row r="36" spans="1:12" x14ac:dyDescent="0.25">
      <c r="D36" t="e">
        <f>C36/B36</f>
        <v>#DIV/0!</v>
      </c>
      <c r="E36">
        <v>720000</v>
      </c>
      <c r="F36" s="54">
        <v>30000</v>
      </c>
      <c r="G36" s="13">
        <f>F36+E36+C36</f>
        <v>750000</v>
      </c>
      <c r="H36" t="e">
        <f>G36/B36</f>
        <v>#DIV/0!</v>
      </c>
      <c r="I36" s="13" t="e">
        <f>G36/#REF!</f>
        <v>#REF!</v>
      </c>
      <c r="J36" t="e">
        <f>G36/A36</f>
        <v>#DIV/0!</v>
      </c>
    </row>
    <row r="37" spans="1:12" x14ac:dyDescent="0.25">
      <c r="D37" t="e">
        <f>C37/B37</f>
        <v>#DIV/0!</v>
      </c>
      <c r="E37">
        <v>245000</v>
      </c>
      <c r="F37">
        <v>30000</v>
      </c>
      <c r="G37" s="13">
        <f>F37+E37+C37</f>
        <v>275000</v>
      </c>
      <c r="H37" t="e">
        <f>G37/B37</f>
        <v>#DIV/0!</v>
      </c>
    </row>
    <row r="38" spans="1:12" ht="15.75" x14ac:dyDescent="0.25">
      <c r="A38" s="15"/>
      <c r="D38" t="e">
        <f>C38/B38</f>
        <v>#DIV/0!</v>
      </c>
      <c r="E38">
        <v>392000</v>
      </c>
      <c r="F38">
        <v>30000</v>
      </c>
      <c r="G38" s="13">
        <f>F38+E38+C38</f>
        <v>422000</v>
      </c>
      <c r="H38" t="e">
        <f>G38/B38</f>
        <v>#DIV/0!</v>
      </c>
    </row>
    <row r="39" spans="1:12" ht="15.75" x14ac:dyDescent="0.25">
      <c r="A39" s="15"/>
      <c r="B39" s="50"/>
      <c r="C39" s="50"/>
      <c r="D39" s="51" t="e">
        <f>C39/B39</f>
        <v>#DIV/0!</v>
      </c>
      <c r="E39" s="51">
        <v>210000</v>
      </c>
      <c r="F39" s="51">
        <v>30000</v>
      </c>
      <c r="G39" s="52">
        <f>F39+E39+C39</f>
        <v>240000</v>
      </c>
      <c r="H39" s="51" t="e">
        <f>G39/B39</f>
        <v>#DIV/0!</v>
      </c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DB5C0-5C27-4274-BDDD-ED2502F670C5}">
  <dimension ref="A1"/>
  <sheetViews>
    <sheetView tabSelected="1" workbookViewId="0">
      <selection activeCell="O2" sqref="O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Z12" sqref="Z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topLeftCell="A16" workbookViewId="0">
      <selection activeCell="A50" sqref="A5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8B0C3-AA01-4A17-8B59-62560893AE37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Sheet9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2023-10-20T11:31:29Z</dcterms:modified>
</cp:coreProperties>
</file>