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shinath Ramchandra Kokate\"/>
    </mc:Choice>
  </mc:AlternateContent>
  <xr:revisionPtr revIDLastSave="0" documentId="13_ncr:1_{BA4BBABB-637A-446E-BEF7-37C556F7400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19" i="4" l="1"/>
  <c r="Q6" i="4"/>
  <c r="P5" i="4"/>
  <c r="P4" i="4"/>
  <c r="H21" i="4"/>
  <c r="P23" i="4"/>
  <c r="P22" i="4"/>
  <c r="P20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<sst xmlns="http://schemas.openxmlformats.org/spreadsheetml/2006/main" count="27" uniqueCount="23">
  <si>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</si>
  <si>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</si>
  <si>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</si>
  <si>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</si>
  <si>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</si>
  <si>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</si>
  <si>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</si>
  <si>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</si>
  <si>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</si>
  <si>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</si>
  <si>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</si>
  <si>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</si>
  <si>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</si>
  <si>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</si>
  <si>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Flat No. 404, 4th Floor, Wing - C, Haridwar Ganga , virar westVillage - Agashi, State - Maharashtra, India</t>
  </si>
  <si>
    <t>mca</t>
  </si>
  <si>
    <t>4800/- to 5000/- on sa</t>
  </si>
  <si>
    <t>rate</t>
  </si>
  <si>
    <t>fmv</t>
  </si>
  <si>
    <t>agashi</t>
  </si>
  <si>
    <t>12.09.22</t>
  </si>
  <si>
    <t>30.03.22</t>
  </si>
  <si>
    <t>17.08.22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</si>
</sst>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0F6CC-9132-4D71-A5F3-7B00AF2B5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B56F5C-A7F5-44E4-8A04-436DF0C31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F5260-C656-44F4-AEA1-D88B39218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3CB116-F650-4A76-80AD-8DAAEF65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FF280-276B-44DD-9D41-B1029000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580</v>
      </c>
      <c r="C2" s="4">
        <f>B2*1.2</f>
        <v>696</v>
      </c>
      <c r="D2" s="4">
        <f t="shared" ref="D2:D13" si="2">C2*1.2</f>
        <v>835.19999999999993</v>
      </c>
      <c r="E2" s="5">
        <f t="shared" ref="E2:E13" si="3">R2</f>
        <v>3990000</v>
      </c>
      <c r="F2" s="10">
        <f t="shared" ref="F2:F13" si="4">ROUND((E2/B2),0)</f>
        <v>6879</v>
      </c>
      <c r="G2" s="15">
        <f t="shared" ref="G2:G13" si="5">ROUND((E2/C2),0)</f>
        <v>5733</v>
      </c>
      <c r="H2" s="10">
        <f t="shared" ref="H2:H13" si="6">ROUND((E2/D2),0)</f>
        <v>4777</v>
      </c>
      <c r="I2" s="4" t="e">
        <f>#REF!</f>
        <v>#REF!</v>
      </c>
      <c r="J2" s="4" t="str">
        <f t="shared" ref="J2:J13" si="7">S2</f>
        <v>agashi</v>
      </c>
      <c r="O2">
        <v>0</v>
      </c>
      <c r="P2">
        <f t="shared" ref="P2:P12" si="8">O2/1.2</f>
        <v>0</v>
      </c>
      <c r="Q2">
        <v>580</v>
      </c>
      <c r="R2" s="2">
        <v>3990000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5" si="9">B3*1.2</f>
        <v>600</v>
      </c>
      <c r="D3" s="4">
        <f t="shared" si="2"/>
        <v>720</v>
      </c>
      <c r="E3" s="5">
        <f t="shared" si="3"/>
        <v>3200000</v>
      </c>
      <c r="F3" s="10">
        <f t="shared" si="4"/>
        <v>6400</v>
      </c>
      <c r="G3" s="15">
        <f t="shared" si="5"/>
        <v>5333</v>
      </c>
      <c r="H3" s="10">
        <f t="shared" si="6"/>
        <v>4444</v>
      </c>
      <c r="I3" s="4" t="e">
        <f>#REF!</f>
        <v>#REF!</v>
      </c>
      <c r="J3" s="4" t="str">
        <f t="shared" si="7"/>
        <v>agashi</v>
      </c>
      <c r="O3">
        <v>0</v>
      </c>
      <c r="P3">
        <f t="shared" si="8"/>
        <v>0</v>
      </c>
      <c r="Q3">
        <v>500</v>
      </c>
      <c r="R3" s="2">
        <v>3200000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583.49849999999992</v>
      </c>
      <c r="C4" s="4">
        <f t="shared" si="9"/>
        <v>700.19819999999993</v>
      </c>
      <c r="D4" s="4">
        <f t="shared" si="2"/>
        <v>840.23783999999989</v>
      </c>
      <c r="E4" s="5">
        <f t="shared" si="3"/>
        <v>2800000</v>
      </c>
      <c r="F4" s="10">
        <f t="shared" si="4"/>
        <v>4799</v>
      </c>
      <c r="G4" s="10">
        <f t="shared" si="5"/>
        <v>3999</v>
      </c>
      <c r="H4" s="10">
        <f t="shared" si="6"/>
        <v>3332</v>
      </c>
      <c r="I4" s="4" t="e">
        <f>#REF!</f>
        <v>#REF!</v>
      </c>
      <c r="J4" s="4" t="str">
        <f t="shared" si="7"/>
        <v>12.09.22</v>
      </c>
      <c r="O4">
        <v>0</v>
      </c>
      <c r="P4">
        <f>65.05*10.764</f>
        <v>700.19819999999993</v>
      </c>
      <c r="Q4">
        <f t="shared" ref="Q2:Q12" si="10">P4/1.2</f>
        <v>583.49849999999992</v>
      </c>
      <c r="R4" s="2">
        <v>2800000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437.73599999999999</v>
      </c>
      <c r="C5" s="4">
        <f t="shared" si="9"/>
        <v>525.28319999999997</v>
      </c>
      <c r="D5" s="4">
        <f t="shared" si="2"/>
        <v>630.33983999999998</v>
      </c>
      <c r="E5" s="5">
        <f t="shared" si="3"/>
        <v>2500000</v>
      </c>
      <c r="F5" s="10">
        <f t="shared" si="4"/>
        <v>5711</v>
      </c>
      <c r="G5" s="15">
        <f t="shared" si="5"/>
        <v>4759</v>
      </c>
      <c r="H5" s="10">
        <f t="shared" si="6"/>
        <v>3966</v>
      </c>
      <c r="I5" s="4" t="e">
        <f>#REF!</f>
        <v>#REF!</v>
      </c>
      <c r="J5" s="4" t="str">
        <f t="shared" si="7"/>
        <v>30.03.22</v>
      </c>
      <c r="O5">
        <v>0</v>
      </c>
      <c r="P5">
        <f>48.8*10.764</f>
        <v>525.28319999999997</v>
      </c>
      <c r="Q5">
        <f t="shared" si="10"/>
        <v>437.73599999999999</v>
      </c>
      <c r="R5" s="2">
        <v>2500000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389.65680000000003</v>
      </c>
      <c r="C6" s="4">
        <f t="shared" si="9"/>
        <v>467.58816000000002</v>
      </c>
      <c r="D6" s="4">
        <f t="shared" si="2"/>
        <v>561.10579199999995</v>
      </c>
      <c r="E6" s="5">
        <f t="shared" si="3"/>
        <v>2000000</v>
      </c>
      <c r="F6" s="10">
        <f t="shared" si="4"/>
        <v>5133</v>
      </c>
      <c r="G6" s="15">
        <f t="shared" si="5"/>
        <v>4277</v>
      </c>
      <c r="H6" s="10">
        <f t="shared" si="6"/>
        <v>3564</v>
      </c>
      <c r="I6" s="4" t="e">
        <f>#REF!</f>
        <v>#REF!</v>
      </c>
      <c r="J6" s="4" t="str">
        <f t="shared" si="7"/>
        <v>17.08.22</v>
      </c>
      <c r="O6">
        <v>0</v>
      </c>
      <c r="P6">
        <f t="shared" si="8"/>
        <v>0</v>
      </c>
      <c r="Q6">
        <f>36.2*10.764</f>
        <v>389.65680000000003</v>
      </c>
      <c r="R6" s="2">
        <v>2000000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t="s">
        <v>14</v>
      </c>
    </row>
    <row r="19" spans="6:24" x14ac:dyDescent="0.25">
      <c r="F19" s="7">
        <f>H19/P19</f>
        <v>1.2039355992844365</v>
      </c>
      <c r="G19" t="s">
        <v>13</v>
      </c>
      <c r="H19">
        <v>673</v>
      </c>
      <c r="I19">
        <f>62.53*10.764</f>
        <v>673.07291999999995</v>
      </c>
      <c r="O19" t="s">
        <v>15</v>
      </c>
      <c r="P19">
        <v>559</v>
      </c>
    </row>
    <row r="20" spans="6:24" x14ac:dyDescent="0.25">
      <c r="G20" t="s">
        <v>17</v>
      </c>
      <c r="H20">
        <v>5000</v>
      </c>
      <c r="P20">
        <f>P19*1.4</f>
        <v>782.59999999999991</v>
      </c>
    </row>
    <row r="21" spans="6:24" x14ac:dyDescent="0.25">
      <c r="G21" t="s">
        <v>18</v>
      </c>
      <c r="H21">
        <f>H20*H19</f>
        <v>3365000</v>
      </c>
      <c r="P21">
        <v>4500</v>
      </c>
    </row>
    <row r="22" spans="6:24" x14ac:dyDescent="0.25">
      <c r="G22" s="6"/>
      <c r="H22" s="6"/>
      <c r="P22">
        <f>P21*P20</f>
        <v>3521699.9999999995</v>
      </c>
    </row>
    <row r="23" spans="6:24" x14ac:dyDescent="0.25">
      <c r="P23">
        <f>P22/673</f>
        <v>5232.8380386329864</v>
      </c>
    </row>
    <row r="24" spans="6:24" x14ac:dyDescent="0.25">
      <c r="G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2023-10-25T06:12:57Z</dcterms:modified>
</cp:coreProperties>
</file>