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54B0551-4F5A-4E1E-A337-D0D7A434EC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1" l="1"/>
  <c r="D8" i="1"/>
  <c r="D7" i="1"/>
  <c r="G37" i="1"/>
  <c r="H37" i="1" s="1"/>
  <c r="B37" i="1"/>
  <c r="D37" i="1" s="1"/>
  <c r="B36" i="1"/>
  <c r="B35" i="1"/>
  <c r="B34" i="1"/>
  <c r="B33" i="1"/>
  <c r="B18" i="1"/>
  <c r="F6" i="1"/>
  <c r="G6" i="1" s="1"/>
  <c r="H6" i="1" s="1"/>
  <c r="L12" i="1"/>
  <c r="N19" i="1" l="1"/>
  <c r="F13" i="1"/>
  <c r="I35" i="1" l="1"/>
  <c r="J35" i="1" s="1"/>
  <c r="B10" i="1"/>
  <c r="G36" i="1"/>
  <c r="H36" i="1" s="1"/>
  <c r="D36" i="1"/>
  <c r="G35" i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<sst xmlns="http://schemas.openxmlformats.org/spreadsheetml/2006/main" count="32" uniqueCount="30">
  <si>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</si>
  <si>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</si>
  <si>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</si>
  <si>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</si>
  <si>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</si>
  <si>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</si>
  <si>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</si>
  <si>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</si>
  <si>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</si>
  <si>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</si>
  <si>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</si>
  <si>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</si>
  <si>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</si>
  <si>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</si>
  <si>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</si>
  <si>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</si>
  <si>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</si>
  <si>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</si>
  <si>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</si>
  <si>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</si>
  <si>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</si>
  <si>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</si>
  <si>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</si>
  <si>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</si>
  <si>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</si>
  <si>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</si>
  <si>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Page No. 64</t>
  </si>
  <si>
    <t>29th fl</t>
  </si>
  <si>
    <t>Carpet area</t>
  </si>
  <si>
    <t>Rental mentioned 3.30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</si>
</sst>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164" fontId="5" fillId="0" borderId="0" xfId="0" applyNumberFormat="1" applyFont="1"/>
    <xf numFmtId="43" fontId="12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525990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534260-1514-46A4-9491-3A22A493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56390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FE30D3-6D74-46B4-A34F-2645767D6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E3768-D3AE-4A67-8205-E309D985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134985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9421C1-39F0-40D5-838C-F7B25504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17385" cy="900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21</xdr:col>
      <xdr:colOff>325597</xdr:colOff>
      <xdr:row>91</xdr:row>
      <xdr:rowOff>144012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2ADFB0-3262-4371-9B92-13738CD8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500"/>
          <a:ext cx="12517597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153357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473FA-3F2B-43E4-888C-B765AC9E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58957" cy="77639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115252</xdr:colOff>
      <xdr:row>41</xdr:row>
      <xdr:rowOff>48722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4AD62C-FD3D-4313-A0F9-5D0D5B5B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20852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11</xdr:col>
      <xdr:colOff>96199</xdr:colOff>
      <xdr:row>89</xdr:row>
      <xdr:rowOff>67828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B4D30B-5CAF-40A9-95A9-61B2DC64A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6801799" cy="825932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46</xdr:row>
      <xdr:rowOff>0</xdr:rowOff>
    </xdr:from>
    <xdr:to>
      <xdr:col>24</xdr:col>
      <xdr:colOff>143831</xdr:colOff>
      <xdr:row>88</xdr:row>
      <xdr:rowOff>29696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BAE3FC-B70F-4DB4-9A96-4EDC869A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8763000"/>
          <a:ext cx="6849431" cy="80306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0</xdr:rowOff>
    </xdr:from>
    <xdr:to>
      <xdr:col>15</xdr:col>
      <xdr:colOff>181936</xdr:colOff>
      <xdr:row>135</xdr:row>
      <xdr:rowOff>96327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DBB744-C211-4DE9-AD9B-ADC24C71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8400" y="18097500"/>
          <a:ext cx="6887536" cy="7716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77657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40857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48"/>
      <c r="C2" s="50"/>
      <c r="D2" s="51" t="s">
        <v>27</v>
      </c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37000</v>
      </c>
      <c r="C3" s="52"/>
      <c r="D3" s="53">
        <v>9.86</v>
      </c>
      <c r="E3" s="14"/>
      <c r="F3">
        <v>2015</v>
      </c>
      <c r="G3" s="6">
        <v>2023</v>
      </c>
      <c r="H3" s="7">
        <f>G3-F3</f>
        <v>8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3200</v>
      </c>
      <c r="C4" s="52"/>
      <c r="D4" s="53"/>
      <c r="E4" s="14"/>
      <c r="F4" s="49"/>
      <c r="G4" s="6"/>
      <c r="H4" s="7"/>
      <c r="I4" s="5"/>
      <c r="J4">
        <f>J3/100*115</f>
        <v>34787.5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33800</v>
      </c>
      <c r="C5" s="54"/>
      <c r="F5" t="s">
        <v>23</v>
      </c>
      <c r="G5" s="31" t="s">
        <v>25</v>
      </c>
      <c r="I5" s="5"/>
      <c r="J5">
        <f>J4/10.764</f>
        <v>3231.8376068376069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3200</v>
      </c>
      <c r="C6" s="55"/>
      <c r="D6">
        <v>30000</v>
      </c>
      <c r="E6" s="14" t="s">
        <v>26</v>
      </c>
      <c r="F6" s="14">
        <f>281.93*10.764</f>
        <v>3034.69452</v>
      </c>
      <c r="G6" s="14">
        <f>F6*1.1</f>
        <v>3338.1639720000003</v>
      </c>
      <c r="H6" s="31">
        <f>G6/10.764</f>
        <v>310.12300000000005</v>
      </c>
      <c r="I6" s="41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0</v>
      </c>
      <c r="C7" s="56"/>
      <c r="D7" s="14">
        <f>250*29</f>
        <v>7250</v>
      </c>
      <c r="E7" s="14"/>
      <c r="F7" s="14"/>
      <c r="G7" s="14"/>
      <c r="H7" s="22"/>
      <c r="I7" s="41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60</v>
      </c>
      <c r="C8" s="56"/>
      <c r="D8" s="14">
        <f>D7+D6</f>
        <v>37250</v>
      </c>
      <c r="F8" s="14"/>
      <c r="G8" s="40"/>
      <c r="H8" s="43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6"/>
      <c r="F9" s="26"/>
      <c r="G9" s="34"/>
      <c r="H9" s="42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0</v>
      </c>
      <c r="C10" s="56"/>
      <c r="F10" s="14"/>
      <c r="G10" s="34"/>
      <c r="H10" s="42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</v>
      </c>
      <c r="C11" s="57"/>
      <c r="D11" s="58"/>
      <c r="E11" s="59"/>
      <c r="F11" s="14" t="s">
        <v>24</v>
      </c>
      <c r="G11" s="34"/>
      <c r="H11" s="44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0</v>
      </c>
      <c r="C12" s="52"/>
      <c r="E12" s="60"/>
      <c r="F12" s="14">
        <v>1128</v>
      </c>
      <c r="G12" s="13">
        <v>81</v>
      </c>
      <c r="H12" s="26">
        <v>30</v>
      </c>
      <c r="I12" s="25">
        <v>64</v>
      </c>
      <c r="J12" s="19">
        <v>44</v>
      </c>
      <c r="K12" s="17"/>
      <c r="L12" s="67">
        <f>G12+I12</f>
        <v>145</v>
      </c>
      <c r="M12" s="15"/>
      <c r="N12" s="7"/>
      <c r="O12" s="5"/>
    </row>
    <row r="13" spans="1:15" ht="16.5" x14ac:dyDescent="0.3">
      <c r="A13" s="30" t="s">
        <v>9</v>
      </c>
      <c r="B13" s="38">
        <f>B6-B12</f>
        <v>3200</v>
      </c>
      <c r="C13" s="52"/>
      <c r="D13" s="61"/>
      <c r="E13" s="60"/>
      <c r="F13" s="14">
        <f>F12+G12+H12+I12+J12</f>
        <v>1347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33800</v>
      </c>
      <c r="C14" s="52"/>
      <c r="D14" s="53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37000</v>
      </c>
      <c r="C15" s="52"/>
      <c r="D15" s="53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5" t="s">
        <v>28</v>
      </c>
      <c r="B16" s="46">
        <v>3034</v>
      </c>
      <c r="C16" s="56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5" t="s">
        <v>11</v>
      </c>
      <c r="B17" s="45">
        <f>B16*B15</f>
        <v>112258000</v>
      </c>
      <c r="D17" s="66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5" t="s">
        <v>12</v>
      </c>
      <c r="B18" s="45">
        <f>3338*B4</f>
        <v>10681600</v>
      </c>
      <c r="C18" s="62"/>
      <c r="D18" s="53"/>
      <c r="E18" s="14"/>
      <c r="F18" s="14"/>
      <c r="G18" s="14"/>
      <c r="I18" s="5"/>
      <c r="N18">
        <v>1621</v>
      </c>
    </row>
    <row r="19" spans="1:15" ht="16.5" x14ac:dyDescent="0.3">
      <c r="A19" s="46" t="s">
        <v>16</v>
      </c>
      <c r="B19" s="68">
        <v>33000000</v>
      </c>
      <c r="C19" s="62" t="s">
        <v>29</v>
      </c>
      <c r="D19" s="63"/>
      <c r="E19" s="14"/>
      <c r="I19" s="14"/>
      <c r="N19" s="66" t="e">
        <f>N18/#REF!</f>
        <v>#REF!</v>
      </c>
    </row>
    <row r="20" spans="1:15" x14ac:dyDescent="0.25">
      <c r="B20" s="24"/>
      <c r="C20" s="24"/>
    </row>
    <row r="21" spans="1:15" x14ac:dyDescent="0.25">
      <c r="B21" s="24"/>
      <c r="C21" s="24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3047</v>
      </c>
      <c r="D25" s="20"/>
      <c r="E25" s="20"/>
      <c r="F25" s="20">
        <v>113800000</v>
      </c>
      <c r="G25" s="22">
        <f t="shared" ref="G25:G31" si="0">F25/C25</f>
        <v>37348.211355431573</v>
      </c>
      <c r="H25" s="22" t="e">
        <f>F25/D25</f>
        <v>#DIV/0!</v>
      </c>
      <c r="I25" s="22"/>
      <c r="J25" s="20"/>
      <c r="K25" s="29"/>
    </row>
    <row r="26" spans="1:15" ht="17.25" x14ac:dyDescent="0.3">
      <c r="B26" s="21"/>
      <c r="C26" s="21">
        <v>3032</v>
      </c>
      <c r="D26" s="20"/>
      <c r="E26" s="20"/>
      <c r="F26" s="20">
        <v>117000000</v>
      </c>
      <c r="G26" s="22">
        <f t="shared" si="0"/>
        <v>38588.390501319263</v>
      </c>
      <c r="H26" s="22" t="e">
        <f>F26/D26</f>
        <v>#DIV/0!</v>
      </c>
      <c r="I26" s="22" t="e">
        <f t="shared" ref="I26:I31" si="1">F26/B26</f>
        <v>#DIV/0!</v>
      </c>
      <c r="J26" s="20"/>
      <c r="K26" s="29"/>
    </row>
    <row r="27" spans="1:15" x14ac:dyDescent="0.25">
      <c r="A27">
        <v>61</v>
      </c>
      <c r="B27" s="21"/>
      <c r="C27" s="21">
        <v>2557</v>
      </c>
      <c r="D27" s="20"/>
      <c r="E27" s="20"/>
      <c r="F27" s="20">
        <v>120000000</v>
      </c>
      <c r="G27" s="22">
        <f t="shared" si="0"/>
        <v>46929.996089166991</v>
      </c>
      <c r="H27" s="22" t="e">
        <f>F27/D27</f>
        <v>#DIV/0!</v>
      </c>
      <c r="I27" s="22" t="e">
        <f t="shared" si="1"/>
        <v>#DIV/0!</v>
      </c>
      <c r="J27" s="20"/>
    </row>
    <row r="28" spans="1:15" x14ac:dyDescent="0.25">
      <c r="B28" s="21"/>
      <c r="C28" s="21"/>
      <c r="D28" s="20"/>
      <c r="E28" s="20"/>
      <c r="F28" s="22">
        <v>69500000</v>
      </c>
      <c r="G28" s="22" t="e">
        <f t="shared" si="0"/>
        <v>#DIV/0!</v>
      </c>
      <c r="H28" s="22" t="e">
        <f t="shared" ref="H28:H31" si="2">F28/D28</f>
        <v>#DIV/0!</v>
      </c>
      <c r="I28" s="22" t="e">
        <f t="shared" si="1"/>
        <v>#DIV/0!</v>
      </c>
      <c r="J28" s="20"/>
    </row>
    <row r="29" spans="1:15" x14ac:dyDescent="0.25">
      <c r="C29" s="21"/>
      <c r="D29" s="20"/>
      <c r="F29" s="36">
        <v>65000000</v>
      </c>
      <c r="G29" s="36" t="e">
        <f t="shared" si="0"/>
        <v>#DIV/0!</v>
      </c>
      <c r="H29" s="22" t="e">
        <f t="shared" si="2"/>
        <v>#DIV/0!</v>
      </c>
      <c r="I29" s="36" t="e">
        <f t="shared" si="1"/>
        <v>#DIV/0!</v>
      </c>
      <c r="J29" s="20"/>
    </row>
    <row r="30" spans="1:15" x14ac:dyDescent="0.25">
      <c r="C30" s="21"/>
      <c r="D30" s="20"/>
      <c r="F30" s="36">
        <v>64000000</v>
      </c>
      <c r="G30" s="36" t="e">
        <f t="shared" si="0"/>
        <v>#DIV/0!</v>
      </c>
      <c r="H30" s="36" t="e">
        <f t="shared" si="2"/>
        <v>#DIV/0!</v>
      </c>
      <c r="I30" s="36" t="e">
        <f t="shared" si="1"/>
        <v>#DIV/0!</v>
      </c>
      <c r="J30" s="20"/>
    </row>
    <row r="31" spans="1:15" x14ac:dyDescent="0.25">
      <c r="F31" s="35"/>
      <c r="G31" s="36" t="e">
        <f t="shared" si="0"/>
        <v>#DIV/0!</v>
      </c>
      <c r="H31" s="36" t="e">
        <f t="shared" si="2"/>
        <v>#DIV/0!</v>
      </c>
      <c r="I31" s="36" t="e">
        <f t="shared" si="1"/>
        <v>#DIV/0!</v>
      </c>
      <c r="J31" s="20"/>
    </row>
    <row r="32" spans="1:15" x14ac:dyDescent="0.25">
      <c r="B32" s="18" t="s">
        <v>22</v>
      </c>
    </row>
    <row r="33" spans="1:10" x14ac:dyDescent="0.25">
      <c r="B33" s="64">
        <f>224.72*10.764</f>
        <v>2418.8860799999998</v>
      </c>
      <c r="C33" s="64">
        <v>115704250</v>
      </c>
      <c r="D33" s="65">
        <f>C33/B33</f>
        <v>47833.691283220753</v>
      </c>
      <c r="E33">
        <v>6943000</v>
      </c>
      <c r="F33">
        <v>30000</v>
      </c>
      <c r="G33">
        <f>F33+E33+C33</f>
        <v>122677250</v>
      </c>
      <c r="H33">
        <f>G33/B33</f>
        <v>50716.423156232318</v>
      </c>
      <c r="I33" s="14"/>
      <c r="J33" s="14"/>
    </row>
    <row r="34" spans="1:10" x14ac:dyDescent="0.25">
      <c r="B34" s="64">
        <f>224.72*10.764</f>
        <v>2418.8860799999998</v>
      </c>
      <c r="C34" s="64">
        <v>112508000</v>
      </c>
      <c r="D34" s="47">
        <f>C34/B34</f>
        <v>46512.318595838959</v>
      </c>
      <c r="E34">
        <v>6751000</v>
      </c>
      <c r="F34">
        <v>30000</v>
      </c>
      <c r="G34">
        <f>F34+E34+C34</f>
        <v>119289000</v>
      </c>
      <c r="H34">
        <f>G34/B34</f>
        <v>49315.675089585042</v>
      </c>
      <c r="I34" s="14"/>
    </row>
    <row r="35" spans="1:10" x14ac:dyDescent="0.25">
      <c r="B35" s="64">
        <f>224.72*10.764</f>
        <v>2418.8860799999998</v>
      </c>
      <c r="C35" s="18">
        <v>125417078</v>
      </c>
      <c r="D35" s="47">
        <f>C35/B35</f>
        <v>51849.104857389568</v>
      </c>
      <c r="E35">
        <v>7526000</v>
      </c>
      <c r="F35">
        <v>30000</v>
      </c>
      <c r="G35">
        <f>F35+E35+C35</f>
        <v>132973078</v>
      </c>
      <c r="H35">
        <f>G35/B35</f>
        <v>54972.856762233307</v>
      </c>
      <c r="I35">
        <f>B35/1.2</f>
        <v>2015.7384</v>
      </c>
      <c r="J35">
        <f>C35/I35</f>
        <v>62218.925828867476</v>
      </c>
    </row>
    <row r="36" spans="1:10" ht="15.75" x14ac:dyDescent="0.25">
      <c r="A36" s="16"/>
      <c r="B36" s="18">
        <f>164.06*10.764</f>
        <v>1765.94184</v>
      </c>
      <c r="C36" s="18">
        <v>73924250</v>
      </c>
      <c r="D36" s="47">
        <f>C36/B36</f>
        <v>41861.089830682082</v>
      </c>
      <c r="E36">
        <v>4436000</v>
      </c>
      <c r="F36">
        <v>30000</v>
      </c>
      <c r="G36">
        <f>F36+E36+C36</f>
        <v>78390250</v>
      </c>
      <c r="H36">
        <f>G36/B36</f>
        <v>44390.051939649384</v>
      </c>
    </row>
    <row r="37" spans="1:10" ht="15.75" x14ac:dyDescent="0.25">
      <c r="A37" s="16"/>
      <c r="B37" s="18">
        <f>158.87*10.764</f>
        <v>1710.0766799999999</v>
      </c>
      <c r="C37" s="18">
        <v>65491665</v>
      </c>
      <c r="D37" s="47">
        <f>C37/B37</f>
        <v>38297.501957631517</v>
      </c>
      <c r="E37">
        <v>3930000</v>
      </c>
      <c r="F37">
        <v>30000</v>
      </c>
      <c r="G37">
        <f>F37+E37+C37</f>
        <v>69451665</v>
      </c>
      <c r="H37">
        <f>G37/B37</f>
        <v>40613.187591096794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50" sqref="B50:B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85" workbookViewId="0">
      <selection activeCell="E96" sqref="E9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2023-10-19T06:14:37Z</dcterms:modified>
</cp:coreProperties>
</file>