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Akash Lalit Agarwal\"/>
    </mc:Choice>
  </mc:AlternateContent>
  <xr:revisionPtr revIDLastSave="0" documentId="13_ncr:1_{D3C38330-ED51-41EF-9994-8518CA37DF63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8" i="4" l="1"/>
  <c r="Q7" i="4"/>
  <c r="S30" i="4"/>
  <c r="S22" i="4"/>
  <c r="S23" i="4"/>
  <c r="S24" i="4"/>
  <c r="S25" i="4"/>
  <c r="S26" i="4"/>
  <c r="S27" i="4"/>
  <c r="S28" i="4"/>
  <c r="S29" i="4"/>
  <c r="S31" i="4"/>
  <c r="S32" i="4"/>
  <c r="S33" i="4"/>
  <c r="S34" i="4"/>
  <c r="S35" i="4"/>
  <c r="S36" i="4"/>
  <c r="S21" i="4"/>
  <c r="I21" i="4"/>
  <c r="N19" i="4"/>
  <c r="J19" i="4"/>
  <c r="J18" i="4"/>
  <c r="Q12" i="4" l="1"/>
  <c r="P12" i="4"/>
  <c r="P11" i="4"/>
  <c r="Q11" i="4" s="1"/>
  <c r="Q10" i="4"/>
  <c r="P10" i="4"/>
  <c r="P9" i="4"/>
  <c r="P8" i="4"/>
  <c r="P7" i="4"/>
  <c r="P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<sst xmlns="http://schemas.openxmlformats.org/spreadsheetml/2006/main" count="32" uniqueCount="25">
  <si>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</si>
  <si>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</si>
  <si>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</si>
  <si>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</si>
  <si>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</si>
  <si>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</si>
  <si>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</si>
  <si>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</si>
  <si>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</si>
  <si>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</si>
  <si>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</si>
  <si>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</si>
  <si>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</si>
  <si>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f. no. 402, 4th floor, a wing, gundecha heights, lbs marg, kanjurmarg west</t>
  </si>
  <si>
    <t>ca</t>
  </si>
  <si>
    <t>bua</t>
  </si>
  <si>
    <t>rate on bua</t>
  </si>
  <si>
    <t>fmv</t>
  </si>
  <si>
    <t>agreemetn - 2023  = 1.25 cr</t>
  </si>
  <si>
    <t>oc - 2010</t>
  </si>
  <si>
    <t>mca</t>
  </si>
  <si>
    <t>gundecha heights</t>
  </si>
  <si>
    <t>25.08.23</t>
  </si>
  <si>
    <t>10.08.23</t>
  </si>
  <si>
    <t>02.06.22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</si>
</sst>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56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A79BFFC-9071-42EA-85FC-93A51C0CF7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30</xdr:col>
      <xdr:colOff>607314</xdr:colOff>
      <xdr:row>59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98D1E01-387C-4B94-867A-F80373A099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ED634F3-4886-44B8-83FC-3BC30D6872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FFFB32E-31CF-4FE3-BE39-D1CB687A8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607314</xdr:colOff>
      <xdr:row>60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2CD948A-48F0-4490-8368-A2B68C5DC4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2B87BED-00AC-4128-9600-28085C458C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566C545-B534-4E7A-B500-486449A569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6840926-CDB9-4A6E-A891-E8CA90ABA4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T15" sqref="T1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9.8554687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800</v>
      </c>
      <c r="C2" s="4">
        <f>B2*1.2</f>
        <v>960</v>
      </c>
      <c r="D2" s="4">
        <f t="shared" ref="D2:D13" si="2">C2*1.2</f>
        <v>1152</v>
      </c>
      <c r="E2" s="5">
        <f t="shared" ref="E2:E13" si="3">R2</f>
        <v>20000000</v>
      </c>
      <c r="F2" s="10">
        <f t="shared" ref="F2:F13" si="4">ROUND((E2/B2),0)</f>
        <v>25000</v>
      </c>
      <c r="G2" s="15">
        <f t="shared" ref="G2:G13" si="5">ROUND((E2/C2),0)</f>
        <v>20833</v>
      </c>
      <c r="H2" s="10">
        <f t="shared" ref="H2:H13" si="6">ROUND((E2/D2),0)</f>
        <v>17361</v>
      </c>
      <c r="I2" s="4" t="e">
        <f>#REF!</f>
        <v>#REF!</v>
      </c>
      <c r="J2" s="4" t="str">
        <f t="shared" ref="J2:J13" si="7">S2</f>
        <v>gundecha heights</v>
      </c>
      <c r="O2">
        <v>0</v>
      </c>
      <c r="P2">
        <f t="shared" ref="P2:P12" si="8">O2/1.2</f>
        <v>0</v>
      </c>
      <c r="Q2">
        <v>800</v>
      </c>
      <c r="R2" s="2">
        <v>20000000</v>
      </c>
      <c r="S2" s="8" t="s">
        <v>21</v>
      </c>
      <c r="T2" s="8"/>
    </row>
    <row r="3" spans="1:20" x14ac:dyDescent="0.25">
      <c r="A3" s="4">
        <f t="shared" si="0"/>
        <v>0</v>
      </c>
      <c r="B3" s="4">
        <f t="shared" si="1"/>
        <v>750</v>
      </c>
      <c r="C3" s="4">
        <f t="shared" ref="C3:C15" si="9">B3*1.2</f>
        <v>900</v>
      </c>
      <c r="D3" s="4">
        <f t="shared" si="2"/>
        <v>1080</v>
      </c>
      <c r="E3" s="5">
        <f t="shared" si="3"/>
        <v>17800000</v>
      </c>
      <c r="F3" s="10">
        <f t="shared" si="4"/>
        <v>23733</v>
      </c>
      <c r="G3" s="10">
        <f t="shared" si="5"/>
        <v>19778</v>
      </c>
      <c r="H3" s="10">
        <f t="shared" si="6"/>
        <v>16481</v>
      </c>
      <c r="I3" s="4" t="e">
        <f>#REF!</f>
        <v>#REF!</v>
      </c>
      <c r="J3" s="4" t="str">
        <f t="shared" si="7"/>
        <v>gundecha heights</v>
      </c>
      <c r="O3">
        <v>0</v>
      </c>
      <c r="P3">
        <f t="shared" si="8"/>
        <v>0</v>
      </c>
      <c r="Q3">
        <v>750</v>
      </c>
      <c r="R3" s="2">
        <v>17800000</v>
      </c>
      <c r="S3" s="8" t="s">
        <v>21</v>
      </c>
      <c r="T3" s="8"/>
    </row>
    <row r="4" spans="1:20" x14ac:dyDescent="0.25">
      <c r="A4" s="4">
        <f t="shared" si="0"/>
        <v>0</v>
      </c>
      <c r="B4" s="4">
        <f t="shared" si="1"/>
        <v>850</v>
      </c>
      <c r="C4" s="4">
        <f t="shared" si="9"/>
        <v>1020</v>
      </c>
      <c r="D4" s="4">
        <f t="shared" si="2"/>
        <v>1224</v>
      </c>
      <c r="E4" s="5">
        <f t="shared" si="3"/>
        <v>20000000</v>
      </c>
      <c r="F4" s="10">
        <f t="shared" si="4"/>
        <v>23529</v>
      </c>
      <c r="G4" s="10">
        <f t="shared" si="5"/>
        <v>19608</v>
      </c>
      <c r="H4" s="10">
        <f t="shared" si="6"/>
        <v>16340</v>
      </c>
      <c r="I4" s="4" t="e">
        <f>#REF!</f>
        <v>#REF!</v>
      </c>
      <c r="J4" s="4" t="str">
        <f t="shared" si="7"/>
        <v>gundecha heights</v>
      </c>
      <c r="O4">
        <v>0</v>
      </c>
      <c r="P4">
        <f t="shared" si="8"/>
        <v>0</v>
      </c>
      <c r="Q4">
        <v>850</v>
      </c>
      <c r="R4" s="2">
        <v>20000000</v>
      </c>
      <c r="S4" s="8" t="s">
        <v>21</v>
      </c>
      <c r="T4" s="8"/>
    </row>
    <row r="5" spans="1:20" x14ac:dyDescent="0.25">
      <c r="A5" s="4">
        <f t="shared" si="0"/>
        <v>0</v>
      </c>
      <c r="B5" s="4">
        <f t="shared" si="1"/>
        <v>680</v>
      </c>
      <c r="C5" s="4">
        <f t="shared" si="9"/>
        <v>816</v>
      </c>
      <c r="D5" s="4">
        <f t="shared" si="2"/>
        <v>979.19999999999993</v>
      </c>
      <c r="E5" s="5">
        <f t="shared" si="3"/>
        <v>16500000</v>
      </c>
      <c r="F5" s="10">
        <f t="shared" si="4"/>
        <v>24265</v>
      </c>
      <c r="G5" s="15">
        <f t="shared" si="5"/>
        <v>20221</v>
      </c>
      <c r="H5" s="10">
        <f t="shared" si="6"/>
        <v>16850</v>
      </c>
      <c r="I5" s="4" t="e">
        <f>#REF!</f>
        <v>#REF!</v>
      </c>
      <c r="J5" s="4" t="str">
        <f t="shared" si="7"/>
        <v>gundecha heights</v>
      </c>
      <c r="O5">
        <v>0</v>
      </c>
      <c r="P5">
        <f t="shared" si="8"/>
        <v>0</v>
      </c>
      <c r="Q5">
        <v>680</v>
      </c>
      <c r="R5" s="2">
        <v>16500000</v>
      </c>
      <c r="S5" s="8" t="s">
        <v>21</v>
      </c>
      <c r="T5" s="8"/>
    </row>
    <row r="6" spans="1:20" x14ac:dyDescent="0.25">
      <c r="A6" s="4">
        <f t="shared" si="0"/>
        <v>0</v>
      </c>
      <c r="B6" s="4">
        <f t="shared" si="1"/>
        <v>700</v>
      </c>
      <c r="C6" s="4">
        <f t="shared" si="9"/>
        <v>840</v>
      </c>
      <c r="D6" s="4">
        <f t="shared" si="2"/>
        <v>1008</v>
      </c>
      <c r="E6" s="5">
        <f t="shared" si="3"/>
        <v>17500000</v>
      </c>
      <c r="F6" s="10">
        <f t="shared" si="4"/>
        <v>25000</v>
      </c>
      <c r="G6" s="15">
        <f t="shared" si="5"/>
        <v>20833</v>
      </c>
      <c r="H6" s="10">
        <f t="shared" si="6"/>
        <v>17361</v>
      </c>
      <c r="I6" s="4" t="e">
        <f>#REF!</f>
        <v>#REF!</v>
      </c>
      <c r="J6" s="4" t="str">
        <f t="shared" si="7"/>
        <v>gundecha heights</v>
      </c>
      <c r="O6">
        <v>0</v>
      </c>
      <c r="P6">
        <f t="shared" si="8"/>
        <v>0</v>
      </c>
      <c r="Q6">
        <v>700</v>
      </c>
      <c r="R6" s="2">
        <v>17500000</v>
      </c>
      <c r="S6" s="8" t="s">
        <v>21</v>
      </c>
      <c r="T6" s="8"/>
    </row>
    <row r="7" spans="1:20" x14ac:dyDescent="0.25">
      <c r="A7" s="4">
        <f t="shared" si="0"/>
        <v>0</v>
      </c>
      <c r="B7" s="4">
        <f t="shared" si="1"/>
        <v>824.95295999999996</v>
      </c>
      <c r="C7" s="4">
        <f t="shared" si="9"/>
        <v>989.94355199999995</v>
      </c>
      <c r="D7" s="4">
        <f t="shared" si="2"/>
        <v>1187.9322623999999</v>
      </c>
      <c r="E7" s="5">
        <f t="shared" si="3"/>
        <v>20900000</v>
      </c>
      <c r="F7" s="10">
        <f t="shared" si="4"/>
        <v>25335</v>
      </c>
      <c r="G7" s="10">
        <f t="shared" si="5"/>
        <v>21112</v>
      </c>
      <c r="H7" s="10">
        <f t="shared" si="6"/>
        <v>17594</v>
      </c>
      <c r="I7" s="4" t="e">
        <f>#REF!</f>
        <v>#REF!</v>
      </c>
      <c r="J7" s="4" t="str">
        <f t="shared" si="7"/>
        <v>25.08.23</v>
      </c>
      <c r="O7">
        <v>0</v>
      </c>
      <c r="P7">
        <f t="shared" si="8"/>
        <v>0</v>
      </c>
      <c r="Q7">
        <f>76.64*10.764</f>
        <v>824.95295999999996</v>
      </c>
      <c r="R7" s="2">
        <v>20900000</v>
      </c>
      <c r="S7" s="8" t="s">
        <v>22</v>
      </c>
      <c r="T7" s="8"/>
    </row>
    <row r="8" spans="1:20" x14ac:dyDescent="0.25">
      <c r="A8" s="4">
        <f t="shared" si="0"/>
        <v>0</v>
      </c>
      <c r="B8" s="4">
        <f t="shared" si="1"/>
        <v>751.97303999999997</v>
      </c>
      <c r="C8" s="4">
        <f t="shared" si="9"/>
        <v>902.36764799999992</v>
      </c>
      <c r="D8" s="4">
        <f t="shared" si="2"/>
        <v>1082.8411775999998</v>
      </c>
      <c r="E8" s="5">
        <f t="shared" si="3"/>
        <v>17700000</v>
      </c>
      <c r="F8" s="10">
        <f t="shared" si="4"/>
        <v>23538</v>
      </c>
      <c r="G8" s="10">
        <f t="shared" si="5"/>
        <v>19615</v>
      </c>
      <c r="H8" s="10">
        <f t="shared" si="6"/>
        <v>16346</v>
      </c>
      <c r="I8" s="4" t="e">
        <f>#REF!</f>
        <v>#REF!</v>
      </c>
      <c r="J8" s="4" t="str">
        <f t="shared" si="7"/>
        <v>10.08.23</v>
      </c>
      <c r="O8">
        <v>0</v>
      </c>
      <c r="P8">
        <f t="shared" si="8"/>
        <v>0</v>
      </c>
      <c r="Q8">
        <f>69.86*10.764</f>
        <v>751.97303999999997</v>
      </c>
      <c r="R8" s="2">
        <v>17700000</v>
      </c>
      <c r="S8" s="8" t="s">
        <v>23</v>
      </c>
      <c r="T8" s="8"/>
    </row>
    <row r="9" spans="1:20" x14ac:dyDescent="0.25">
      <c r="A9" s="4">
        <f t="shared" si="0"/>
        <v>0</v>
      </c>
      <c r="B9" s="4">
        <f t="shared" si="1"/>
        <v>740</v>
      </c>
      <c r="C9" s="4">
        <f t="shared" si="9"/>
        <v>888</v>
      </c>
      <c r="D9" s="4">
        <f t="shared" si="2"/>
        <v>1065.5999999999999</v>
      </c>
      <c r="E9" s="5">
        <f t="shared" si="3"/>
        <v>16900000</v>
      </c>
      <c r="F9" s="10">
        <f t="shared" si="4"/>
        <v>22838</v>
      </c>
      <c r="G9" s="15">
        <f t="shared" si="5"/>
        <v>19032</v>
      </c>
      <c r="H9" s="10">
        <f t="shared" si="6"/>
        <v>15860</v>
      </c>
      <c r="I9" s="4" t="e">
        <f>#REF!</f>
        <v>#REF!</v>
      </c>
      <c r="J9" s="4" t="str">
        <f t="shared" si="7"/>
        <v>02.06.22</v>
      </c>
      <c r="O9">
        <v>0</v>
      </c>
      <c r="P9">
        <f t="shared" si="8"/>
        <v>0</v>
      </c>
      <c r="Q9">
        <v>740</v>
      </c>
      <c r="R9" s="2">
        <v>16900000</v>
      </c>
      <c r="S9" s="8" t="s">
        <v>24</v>
      </c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ref="Q10:Q12" si="10">P10/1.2</f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H17" t="s">
        <v>13</v>
      </c>
    </row>
    <row r="18" spans="7:24" x14ac:dyDescent="0.25">
      <c r="H18" t="s">
        <v>14</v>
      </c>
      <c r="I18">
        <v>748</v>
      </c>
      <c r="J18">
        <f>69.516*10.764</f>
        <v>748.27022399999998</v>
      </c>
    </row>
    <row r="19" spans="7:24" x14ac:dyDescent="0.25">
      <c r="H19" t="s">
        <v>15</v>
      </c>
      <c r="I19">
        <v>898</v>
      </c>
      <c r="J19">
        <f>83.42*10.764</f>
        <v>897.93287999999995</v>
      </c>
      <c r="N19">
        <f>J19/J18</f>
        <v>1.2000115081420104</v>
      </c>
    </row>
    <row r="20" spans="7:24" x14ac:dyDescent="0.25">
      <c r="H20" t="s">
        <v>16</v>
      </c>
      <c r="I20">
        <v>20000</v>
      </c>
      <c r="Q20" t="s">
        <v>20</v>
      </c>
    </row>
    <row r="21" spans="7:24" x14ac:dyDescent="0.25">
      <c r="H21" t="s">
        <v>17</v>
      </c>
      <c r="I21">
        <f>I20*I19</f>
        <v>17960000</v>
      </c>
      <c r="Q21">
        <v>10.37</v>
      </c>
      <c r="R21">
        <v>4.32</v>
      </c>
      <c r="S21">
        <f>R21*Q21</f>
        <v>44.798400000000001</v>
      </c>
    </row>
    <row r="22" spans="7:24" x14ac:dyDescent="0.25">
      <c r="G22" s="6"/>
      <c r="H22" s="6"/>
      <c r="Q22">
        <v>13.24</v>
      </c>
      <c r="R22">
        <v>10.220000000000001</v>
      </c>
      <c r="S22">
        <f t="shared" ref="S22:S36" si="21">R22*Q22</f>
        <v>135.31280000000001</v>
      </c>
    </row>
    <row r="23" spans="7:24" x14ac:dyDescent="0.25">
      <c r="Q23">
        <v>13.98</v>
      </c>
      <c r="R23">
        <v>10.07</v>
      </c>
      <c r="S23">
        <f t="shared" si="21"/>
        <v>140.77860000000001</v>
      </c>
    </row>
    <row r="24" spans="7:24" x14ac:dyDescent="0.25">
      <c r="H24" t="s">
        <v>18</v>
      </c>
      <c r="P24" s="11"/>
      <c r="Q24" s="11">
        <v>7.75</v>
      </c>
      <c r="R24" s="13">
        <v>4.5199999999999996</v>
      </c>
      <c r="S24">
        <f t="shared" si="21"/>
        <v>35.029999999999994</v>
      </c>
      <c r="T24" s="11"/>
      <c r="U24" s="11"/>
      <c r="V24" s="11"/>
      <c r="W24" s="11"/>
      <c r="X24" s="11"/>
    </row>
    <row r="25" spans="7:24" x14ac:dyDescent="0.25">
      <c r="H25" t="s">
        <v>19</v>
      </c>
      <c r="P25" s="11"/>
      <c r="Q25" s="14">
        <v>7.75</v>
      </c>
      <c r="R25" s="14">
        <v>4.53</v>
      </c>
      <c r="S25">
        <f t="shared" si="21"/>
        <v>35.107500000000002</v>
      </c>
      <c r="T25" s="14"/>
      <c r="U25" s="14"/>
      <c r="V25" s="11"/>
      <c r="W25" s="11"/>
      <c r="X25" s="11"/>
    </row>
    <row r="26" spans="7:24" x14ac:dyDescent="0.25">
      <c r="P26" s="11"/>
      <c r="Q26" s="11">
        <v>17.940000000000001</v>
      </c>
      <c r="R26" s="11">
        <v>7.75</v>
      </c>
      <c r="S26">
        <f t="shared" si="21"/>
        <v>139.035</v>
      </c>
      <c r="T26" s="11"/>
      <c r="U26" s="11"/>
      <c r="V26" s="11"/>
      <c r="W26" s="11"/>
      <c r="X26" s="11"/>
    </row>
    <row r="27" spans="7:24" x14ac:dyDescent="0.25">
      <c r="P27" s="11"/>
      <c r="Q27" s="11">
        <v>11.26</v>
      </c>
      <c r="R27" s="11">
        <v>9.9</v>
      </c>
      <c r="S27">
        <f t="shared" si="21"/>
        <v>111.474</v>
      </c>
      <c r="T27" s="11"/>
      <c r="U27" s="11"/>
      <c r="V27" s="11"/>
      <c r="W27" s="11"/>
      <c r="X27" s="11"/>
    </row>
    <row r="28" spans="7:24" x14ac:dyDescent="0.25">
      <c r="P28" s="11"/>
      <c r="Q28" s="11">
        <v>7.18</v>
      </c>
      <c r="R28" s="12">
        <v>10.18</v>
      </c>
      <c r="S28">
        <f t="shared" si="21"/>
        <v>73.092399999999998</v>
      </c>
      <c r="T28" s="12"/>
      <c r="U28" s="12"/>
      <c r="V28" s="11"/>
      <c r="W28" s="11"/>
      <c r="X28" s="11"/>
    </row>
    <row r="29" spans="7:24" x14ac:dyDescent="0.25">
      <c r="P29" s="11"/>
      <c r="Q29" s="11">
        <v>3.41</v>
      </c>
      <c r="R29" s="11">
        <v>10.67</v>
      </c>
      <c r="S29">
        <f t="shared" si="21"/>
        <v>36.384700000000002</v>
      </c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S30">
        <f>SUM(S21:S29)</f>
        <v>751.01340000000005</v>
      </c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S31">
        <f t="shared" si="21"/>
        <v>0</v>
      </c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>
        <f t="shared" si="21"/>
        <v>0</v>
      </c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>
        <f t="shared" si="21"/>
        <v>0</v>
      </c>
      <c r="T33" s="11"/>
      <c r="U33" s="11"/>
      <c r="V33" s="11"/>
      <c r="W33" s="11"/>
      <c r="X33" s="11"/>
    </row>
    <row r="34" spans="16:24" x14ac:dyDescent="0.25">
      <c r="Q34" s="11"/>
      <c r="R34" s="11"/>
      <c r="S34">
        <f t="shared" si="21"/>
        <v>0</v>
      </c>
    </row>
    <row r="35" spans="16:24" x14ac:dyDescent="0.25">
      <c r="Q35" s="11"/>
      <c r="R35" s="11"/>
      <c r="S35">
        <f t="shared" si="21"/>
        <v>0</v>
      </c>
      <c r="T35" s="6"/>
    </row>
    <row r="36" spans="16:24" x14ac:dyDescent="0.25">
      <c r="P36" s="11"/>
      <c r="Q36" s="11"/>
      <c r="R36" s="11"/>
      <c r="S36">
        <f t="shared" si="21"/>
        <v>0</v>
      </c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2023-10-18T10:39:59Z</dcterms:modified>
</cp:coreProperties>
</file>