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SMECCC Panvel_Nayana Zunjar Dubal\"/>
    </mc:Choice>
  </mc:AlternateContent>
  <xr:revisionPtr revIDLastSave="0" documentId="13_ncr:1_{A3800F98-B6CF-4EE9-839B-28E6414DD782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" i="4" l="1"/>
  <c r="G31" i="4"/>
  <c r="G33" i="4" s="1"/>
  <c r="C5" i="25"/>
  <c r="C4" i="25"/>
  <c r="C3" i="25"/>
  <c r="P2" i="4"/>
  <c r="P3" i="4"/>
  <c r="B3" i="4" s="1"/>
  <c r="C3" i="4" s="1"/>
  <c r="D3" i="4" s="1"/>
  <c r="P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<sst xmlns="http://schemas.openxmlformats.org/spreadsheetml/2006/main" count="127" uniqueCount="85">
  <si>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</si>
  <si>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</si>
  <si>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</si>
  <si>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</si>
  <si>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</si>
  <si>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</si>
  <si>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</si>
  <si>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</si>
  <si>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</si>
  <si>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</si>
  <si>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</si>
  <si>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</si>
  <si>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</si>
  <si>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</si>
  <si>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</si>
  <si>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</si>
  <si>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</si>
  <si>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</si>
  <si>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</si>
  <si>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</si>
  <si>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</si>
  <si>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</si>
  <si>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</si>
  <si>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</si>
  <si>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</si>
  <si>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</si>
  <si>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</si>
  <si>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</si>
  <si>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</si>
  <si>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</si>
  <si>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</si>
  <si>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</si>
  <si>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</si>
  <si>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</si>
  <si>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</si>
  <si>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</si>
  <si>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</si>
  <si>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</si>
  <si>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</si>
  <si>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</si>
  <si>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</si>
  <si>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</si>
  <si>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</si>
  <si>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</si>
  <si>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</si>
  <si>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</si>
  <si>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</si>
  <si>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</si>
  <si>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</si>
  <si>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</si>
  <si>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</si>
  <si>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</si>
  <si>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</si>
  <si>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</si>
  <si>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</si>
  <si>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</si>
  <si>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</si>
  <si>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</si>
  <si>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</si>
  <si>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</si>
  <si>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</si>
  <si>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</si>
  <si>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</si>
  <si>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</si>
  <si>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</si>
  <si>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</si>
  <si>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</si>
  <si>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</si>
  <si>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</si>
  <si>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</si>
  <si>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</si>
  <si>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</si>
  <si>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</si>
  <si>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</si>
  <si>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</si>
  <si>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</si>
  <si>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</si>
  <si>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</si>
  <si>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</si>
  <si>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</si>
  <si>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</si>
  <si>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</si>
  <si>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</si>
  <si>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</si>
  <si>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10.10.2023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</si>
</sst>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373229</xdr:colOff>
      <xdr:row>45</xdr:row>
      <xdr:rowOff>153581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E30DA3-EBEC-4A4B-D94A-1EBF560C9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65229" cy="8459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344650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662CB-40A4-80D4-E81A-858130F22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36650" cy="8326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68726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B17CC5-268A-6F07-345E-87C7CA6E2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99126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F20" sqref="F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20000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17300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17300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20000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637</v>
      </c>
      <c r="D18" s="26"/>
      <c r="F18" s="19"/>
    </row>
    <row r="19" spans="1:6" x14ac:dyDescent="0.25">
      <c r="A19" s="16" t="s">
        <v>73</v>
      </c>
      <c r="B19" s="6"/>
      <c r="C19" s="32">
        <f>C18*C16</f>
        <v>12740000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11466000</v>
      </c>
      <c r="D20" s="32"/>
      <c r="F20" s="19"/>
    </row>
    <row r="21" spans="1:6" x14ac:dyDescent="0.25">
      <c r="A21" s="16" t="s">
        <v>25</v>
      </c>
      <c r="C21" s="35">
        <f>C19*80%</f>
        <v>10192000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1719900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26541.666666666668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6" sqref="S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637</v>
      </c>
      <c r="C2" s="4">
        <f t="shared" ref="C2:C16" si="1">B2*1.2</f>
        <v>764.4</v>
      </c>
      <c r="D2" s="4">
        <f t="shared" ref="D2:D16" si="2">C2*1.2</f>
        <v>917.28</v>
      </c>
      <c r="E2" s="5">
        <f t="shared" ref="E2:E16" si="3">R2</f>
        <v>13000000</v>
      </c>
      <c r="F2" s="4">
        <f t="shared" ref="F2:F15" si="4">ROUND((E2/B2),0)</f>
        <v>20408</v>
      </c>
      <c r="G2" s="4">
        <f t="shared" ref="G2:G15" si="5">ROUND((E2/C2),0)</f>
        <v>17007</v>
      </c>
      <c r="H2" s="4">
        <f t="shared" ref="H2:H15" si="6">ROUND((E2/D2),0)</f>
        <v>14172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637</v>
      </c>
      <c r="R2" s="2">
        <v>13000000</v>
      </c>
      <c r="S2" s="2"/>
    </row>
    <row r="3" spans="1:19" x14ac:dyDescent="0.25">
      <c r="A3" s="4">
        <v>2</v>
      </c>
      <c r="B3" s="4">
        <f t="shared" si="0"/>
        <v>637</v>
      </c>
      <c r="C3" s="4">
        <f t="shared" si="1"/>
        <v>764.4</v>
      </c>
      <c r="D3" s="4">
        <f t="shared" si="2"/>
        <v>917.28</v>
      </c>
      <c r="E3" s="5">
        <f t="shared" si="3"/>
        <v>13300000</v>
      </c>
      <c r="F3" s="4">
        <f t="shared" si="4"/>
        <v>20879</v>
      </c>
      <c r="G3" s="4">
        <f t="shared" si="5"/>
        <v>17399</v>
      </c>
      <c r="H3" s="4">
        <f t="shared" si="6"/>
        <v>14499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637</v>
      </c>
      <c r="R3" s="2">
        <v>13300000</v>
      </c>
      <c r="S3" s="2"/>
    </row>
    <row r="4" spans="1:19" x14ac:dyDescent="0.25">
      <c r="A4" s="4">
        <v>3</v>
      </c>
      <c r="B4" s="4">
        <f t="shared" si="0"/>
        <v>637</v>
      </c>
      <c r="C4" s="4">
        <f t="shared" si="1"/>
        <v>764.4</v>
      </c>
      <c r="D4" s="4">
        <f t="shared" si="2"/>
        <v>917.28</v>
      </c>
      <c r="E4" s="5">
        <f t="shared" si="3"/>
        <v>13400000</v>
      </c>
      <c r="F4" s="4">
        <f t="shared" si="4"/>
        <v>21036</v>
      </c>
      <c r="G4" s="4">
        <f t="shared" si="5"/>
        <v>17530</v>
      </c>
      <c r="H4" s="4">
        <f t="shared" si="6"/>
        <v>14608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637</v>
      </c>
      <c r="R4" s="2">
        <v>13400000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 t="shared" ref="Q2:Q10" si="10">P5/1.2</f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84</v>
      </c>
      <c r="F28" s="57" t="s">
        <v>83</v>
      </c>
      <c r="G28" s="57">
        <v>637</v>
      </c>
    </row>
    <row r="29" spans="1:19" s="10" customFormat="1" x14ac:dyDescent="0.25">
      <c r="C29" s="72" t="s">
        <v>1</v>
      </c>
      <c r="D29" s="72">
        <v>11487143</v>
      </c>
      <c r="F29" s="57" t="s">
        <v>71</v>
      </c>
      <c r="G29" s="57">
        <v>701</v>
      </c>
      <c r="H29" s="10">
        <f>G29/G28</f>
        <v>1.1004709576138147</v>
      </c>
    </row>
    <row r="30" spans="1:19" s="10" customFormat="1" x14ac:dyDescent="0.25">
      <c r="F30" s="57" t="s">
        <v>72</v>
      </c>
      <c r="G30" s="57">
        <v>20000</v>
      </c>
    </row>
    <row r="31" spans="1:19" s="10" customFormat="1" x14ac:dyDescent="0.25">
      <c r="C31" s="75"/>
      <c r="D31" s="75"/>
      <c r="F31" s="75" t="s">
        <v>73</v>
      </c>
      <c r="G31" s="75">
        <f>G28*G30</f>
        <v>12740000</v>
      </c>
      <c r="H31" s="10">
        <f>G31/D29</f>
        <v>1.1090660227699787</v>
      </c>
    </row>
    <row r="32" spans="1:19" s="10" customFormat="1" x14ac:dyDescent="0.25">
      <c r="C32" s="75"/>
      <c r="D32" s="75"/>
      <c r="F32" s="75" t="s">
        <v>24</v>
      </c>
      <c r="G32" s="75">
        <f>G31*90%</f>
        <v>11466000</v>
      </c>
    </row>
    <row r="33" spans="3:7" s="10" customFormat="1" x14ac:dyDescent="0.25">
      <c r="C33" s="75"/>
      <c r="D33" s="75"/>
      <c r="F33" s="75" t="s">
        <v>25</v>
      </c>
      <c r="G33" s="75">
        <f>G31*80%</f>
        <v>10192000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2023-10-19T07:05:36Z</dcterms:modified>
</cp:coreProperties>
</file>