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N13" i="1"/>
  <c r="M20" i="1"/>
  <c r="Q3" i="1"/>
  <c r="B2" i="1"/>
  <c r="M21" i="1"/>
  <c r="M8" i="1"/>
  <c r="M9" i="1" s="1"/>
  <c r="M6" i="1"/>
  <c r="M4" i="1"/>
  <c r="M3" i="1"/>
  <c r="M12" i="1" s="1"/>
  <c r="M10" i="1" l="1"/>
  <c r="M13" i="1" s="1"/>
  <c r="M16" i="1" s="1"/>
  <c r="M17" i="1" l="1"/>
  <c r="M18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<sst xmlns="http://schemas.openxmlformats.org/spreadsheetml/2006/main" count="22" uniqueCount="21">
  <si>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</si>
  <si>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</si>
  <si>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</si>
  <si>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</si>
  <si>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</si>
  <si>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</si>
  <si>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</si>
  <si>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</si>
  <si>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</si>
  <si>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</si>
  <si>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</si>
  <si>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</si>
  <si>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</si>
  <si>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</si>
  <si>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</si>
  <si>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</si>
  <si>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</si>
  <si>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</si>
  <si>
    <t>Carpet</t>
  </si>
  <si>
    <t>BU</t>
  </si>
  <si>
    <t>Super 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</si>
</sst>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M20" sqref="M20"/>
    </sheetView>
  </sheetViews>
  <sheetFormatPr defaultRowHeight="15" x14ac:dyDescent="0.25"/>
  <cols>
    <col min="12" max="12" width="19.5703125" bestFit="1" customWidth="1"/>
    <col min="13" max="13" width="12.140625" bestFit="1" customWidth="1"/>
    <col min="14" max="14" width="10" bestFit="1" customWidth="1"/>
  </cols>
  <sheetData>
    <row r="1" spans="1:17" ht="16.5" x14ac:dyDescent="0.3">
      <c r="A1" t="s">
        <v>18</v>
      </c>
      <c r="B1">
        <v>366</v>
      </c>
      <c r="L1" s="1" t="s">
        <v>0</v>
      </c>
      <c r="M1" s="2">
        <v>13700</v>
      </c>
      <c r="Q1">
        <v>2023</v>
      </c>
    </row>
    <row r="2" spans="1:17" ht="82.5" x14ac:dyDescent="0.3">
      <c r="A2" t="s">
        <v>19</v>
      </c>
      <c r="B2">
        <f>B1*1.2</f>
        <v>439.2</v>
      </c>
      <c r="L2" s="3" t="s">
        <v>1</v>
      </c>
      <c r="M2" s="2">
        <v>2700</v>
      </c>
      <c r="Q2">
        <v>2006</v>
      </c>
    </row>
    <row r="3" spans="1:17" ht="16.5" x14ac:dyDescent="0.3">
      <c r="L3" s="1" t="s">
        <v>2</v>
      </c>
      <c r="M3" s="2">
        <f>M1-M2</f>
        <v>11000</v>
      </c>
      <c r="Q3">
        <f>Q1-Q2</f>
        <v>17</v>
      </c>
    </row>
    <row r="4" spans="1:17" ht="16.5" x14ac:dyDescent="0.3">
      <c r="L4" s="1" t="s">
        <v>3</v>
      </c>
      <c r="M4" s="2">
        <f>M2*1</f>
        <v>2700</v>
      </c>
    </row>
    <row r="5" spans="1:17" ht="16.5" x14ac:dyDescent="0.3">
      <c r="A5" t="s">
        <v>20</v>
      </c>
      <c r="B5">
        <v>535</v>
      </c>
      <c r="L5" s="1" t="s">
        <v>4</v>
      </c>
      <c r="M5" s="4">
        <v>17</v>
      </c>
    </row>
    <row r="6" spans="1:17" ht="16.5" x14ac:dyDescent="0.3">
      <c r="L6" s="1" t="s">
        <v>5</v>
      </c>
      <c r="M6" s="4">
        <f>M7-M5</f>
        <v>43</v>
      </c>
    </row>
    <row r="7" spans="1:17" ht="16.5" x14ac:dyDescent="0.3">
      <c r="L7" s="1" t="s">
        <v>6</v>
      </c>
      <c r="M7" s="4">
        <v>60</v>
      </c>
    </row>
    <row r="8" spans="1:17" ht="49.5" x14ac:dyDescent="0.3">
      <c r="L8" s="3" t="s">
        <v>7</v>
      </c>
      <c r="M8" s="4">
        <f>90*M5/M7</f>
        <v>25.5</v>
      </c>
    </row>
    <row r="9" spans="1:17" ht="16.5" x14ac:dyDescent="0.3">
      <c r="L9" s="1"/>
      <c r="M9" s="5">
        <f>M8%</f>
        <v>0.255</v>
      </c>
    </row>
    <row r="10" spans="1:17" ht="16.5" x14ac:dyDescent="0.3">
      <c r="L10" s="1" t="s">
        <v>8</v>
      </c>
      <c r="M10" s="2">
        <f>M4*M9</f>
        <v>688.5</v>
      </c>
    </row>
    <row r="11" spans="1:17" ht="16.5" x14ac:dyDescent="0.3">
      <c r="L11" s="1" t="s">
        <v>9</v>
      </c>
      <c r="M11" s="2">
        <v>2012</v>
      </c>
    </row>
    <row r="12" spans="1:17" ht="16.5" x14ac:dyDescent="0.3">
      <c r="L12" s="1" t="s">
        <v>2</v>
      </c>
      <c r="M12" s="2">
        <f>M3</f>
        <v>11000</v>
      </c>
    </row>
    <row r="13" spans="1:17" ht="16.5" x14ac:dyDescent="0.3">
      <c r="L13" s="1" t="s">
        <v>10</v>
      </c>
      <c r="M13" s="2">
        <f>M12+M11</f>
        <v>13012</v>
      </c>
      <c r="N13" s="14">
        <f>M13/1.2</f>
        <v>10843.333333333334</v>
      </c>
    </row>
    <row r="14" spans="1:17" ht="16.5" x14ac:dyDescent="0.3">
      <c r="L14" s="1"/>
      <c r="M14" s="4"/>
    </row>
    <row r="15" spans="1:17" ht="16.5" x14ac:dyDescent="0.3">
      <c r="L15" s="6" t="s">
        <v>11</v>
      </c>
      <c r="M15" s="7">
        <v>366</v>
      </c>
    </row>
    <row r="16" spans="1:17" ht="16.5" x14ac:dyDescent="0.3">
      <c r="L16" s="6" t="s">
        <v>12</v>
      </c>
      <c r="M16" s="8">
        <f>M13*M15</f>
        <v>4762392</v>
      </c>
    </row>
    <row r="17" spans="12:13" ht="16.5" x14ac:dyDescent="0.3">
      <c r="L17" s="9" t="s">
        <v>13</v>
      </c>
      <c r="M17" s="10">
        <f>M16*90%</f>
        <v>4286152.8</v>
      </c>
    </row>
    <row r="18" spans="12:13" ht="16.5" x14ac:dyDescent="0.3">
      <c r="L18" s="9" t="s">
        <v>14</v>
      </c>
      <c r="M18" s="10">
        <f>M16*80%</f>
        <v>3809913.6</v>
      </c>
    </row>
    <row r="19" spans="12:13" ht="16.5" x14ac:dyDescent="0.3">
      <c r="L19" s="9" t="s">
        <v>15</v>
      </c>
      <c r="M19" s="10">
        <f>439.2*M2</f>
        <v>1185840</v>
      </c>
    </row>
    <row r="20" spans="12:13" ht="16.5" x14ac:dyDescent="0.3">
      <c r="L20" s="11" t="s">
        <v>16</v>
      </c>
      <c r="M20" s="10">
        <f>M16*0.025/12</f>
        <v>9921.65</v>
      </c>
    </row>
    <row r="21" spans="12:13" ht="16.5" x14ac:dyDescent="0.3">
      <c r="L21" s="12" t="s">
        <v>17</v>
      </c>
      <c r="M21" s="13">
        <f>M15*11627</f>
        <v>4255482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2023-10-17T09:43:50Z</dcterms:modified>
</cp:coreProperties>
</file>