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kkiiii\All Banks\Bank Union Bank\Malaharganj Branch\Nasir Husan\"/>
    </mc:Choice>
  </mc:AlternateContent>
  <bookViews>
    <workbookView xWindow="0" yWindow="0" windowWidth="20490" windowHeight="766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F44" i="2" l="1"/>
  <c r="H21" i="2" l="1"/>
  <c r="H25" i="2"/>
  <c r="I25" i="2"/>
  <c r="G25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<sst xmlns="http://schemas.openxmlformats.org/spreadsheetml/2006/main" count="65" uniqueCount="53">
  <si>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</si>
  <si>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</si>
  <si>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</si>
  <si>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</si>
  <si>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</si>
  <si>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</si>
  <si>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</si>
  <si>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</si>
  <si>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</si>
  <si>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</si>
  <si>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</si>
  <si>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</si>
  <si>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</si>
  <si>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</si>
  <si>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</si>
  <si>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</si>
  <si>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</si>
  <si>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</si>
  <si>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</si>
  <si>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</si>
  <si>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</si>
  <si>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</si>
  <si>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</si>
  <si>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</si>
  <si>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</si>
  <si>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</si>
  <si>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</si>
  <si>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</si>
  <si>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</si>
  <si>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</si>
  <si>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</si>
  <si>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</si>
  <si>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</si>
  <si>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</si>
  <si>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</si>
  <si>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</si>
  <si>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</si>
  <si>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</si>
  <si>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</si>
  <si>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</si>
  <si>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</si>
  <si>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</si>
  <si>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</si>
  <si>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</si>
  <si>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</si>
  <si>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</si>
  <si>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Plot Area</t>
  </si>
  <si>
    <t>Prop. Gr.Floor</t>
  </si>
  <si>
    <t>Prop. 1st.Floor</t>
  </si>
  <si>
    <t>Prop. 2nd.Floor</t>
  </si>
  <si>
    <t>Total B.Up Area</t>
  </si>
  <si>
    <t>As Per Site Inspaction</t>
  </si>
  <si>
    <t>plot no.36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</si>
</sst>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16" fillId="0" borderId="1" xfId="0" applyNumberFormat="1" applyFont="1" applyBorder="1" applyAlignment="1">
      <alignment horizontal="center"/>
    </xf>
    <xf numFmtId="4" fontId="16" fillId="0" borderId="1" xfId="0" applyNumberFormat="1" applyFont="1" applyBorder="1"/>
    <xf numFmtId="0" fontId="16" fillId="0" borderId="1" xfId="0" applyFont="1" applyBorder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E27" sqref="E27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504</v>
      </c>
      <c r="D2" s="7" t="s">
        <v>44</v>
      </c>
      <c r="E2" s="4"/>
      <c r="F2" s="4"/>
      <c r="G2" s="25"/>
      <c r="H2" s="1" t="s">
        <v>39</v>
      </c>
      <c r="I2" s="61">
        <v>20000</v>
      </c>
      <c r="J2" s="61">
        <f>C2</f>
        <v>504</v>
      </c>
      <c r="K2" s="61">
        <f>I3</f>
        <v>1858</v>
      </c>
      <c r="L2" s="51">
        <f>J2*K2</f>
        <v>936432</v>
      </c>
      <c r="O2" s="58" t="s">
        <v>35</v>
      </c>
      <c r="P2" s="59">
        <f>C28</f>
        <v>6048000</v>
      </c>
      <c r="R2" s="20">
        <f>P2*0.025/12</f>
        <v>12600</v>
      </c>
      <c r="S2" s="18" t="s">
        <v>34</v>
      </c>
    </row>
    <row r="3" spans="1:19" x14ac:dyDescent="0.3">
      <c r="B3" s="24" t="s">
        <v>6</v>
      </c>
      <c r="C3" s="50">
        <v>12000</v>
      </c>
      <c r="D3" s="15"/>
      <c r="E3" s="26"/>
      <c r="F3" s="26"/>
      <c r="G3" s="15"/>
      <c r="H3" s="1" t="s">
        <v>40</v>
      </c>
      <c r="I3" s="61">
        <f>MROUND(I2/10.764,1)</f>
        <v>1858</v>
      </c>
      <c r="J3" s="61"/>
      <c r="K3" s="51"/>
      <c r="L3" s="51">
        <f>N11</f>
        <v>0</v>
      </c>
      <c r="O3" s="58" t="s">
        <v>35</v>
      </c>
      <c r="P3" s="59">
        <f>C28</f>
        <v>6048000</v>
      </c>
      <c r="Q3" s="7"/>
      <c r="R3" s="20">
        <f>P3*0.04/12</f>
        <v>20160</v>
      </c>
      <c r="S3" s="60" t="s">
        <v>36</v>
      </c>
    </row>
    <row r="4" spans="1:19" x14ac:dyDescent="0.3">
      <c r="B4" s="31" t="s">
        <v>18</v>
      </c>
      <c r="C4" s="51">
        <f>ROUND((C2*C3),0)</f>
        <v>6048000</v>
      </c>
      <c r="F4" s="22"/>
      <c r="G4" s="22"/>
      <c r="I4" s="51"/>
      <c r="J4" s="61"/>
      <c r="K4" s="51"/>
      <c r="L4" s="51">
        <f>SUM(L2:L3)</f>
        <v>936432</v>
      </c>
      <c r="O4" s="58" t="s">
        <v>35</v>
      </c>
      <c r="P4" s="59">
        <f>C28</f>
        <v>6048000</v>
      </c>
      <c r="Q4" s="7"/>
      <c r="R4" s="20">
        <f>P4*0.033/12</f>
        <v>16632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0" t="s">
        <v>20</v>
      </c>
      <c r="C13" s="70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1" t="s">
        <v>15</v>
      </c>
      <c r="C18" s="72"/>
      <c r="D18" s="11"/>
      <c r="E18" s="11"/>
      <c r="F18" s="62"/>
      <c r="G18" s="12" t="s">
        <v>52</v>
      </c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3" t="s">
        <v>45</v>
      </c>
      <c r="G20" s="74"/>
      <c r="H20" s="74"/>
      <c r="I20" s="74"/>
      <c r="J20" s="74"/>
      <c r="K20" s="75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>
        <v>46.78</v>
      </c>
      <c r="H21" s="26">
        <f>G21*10.764</f>
        <v>503.53992</v>
      </c>
      <c r="I21" s="26" t="s">
        <v>51</v>
      </c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 t="s">
        <v>47</v>
      </c>
      <c r="G22" s="66">
        <v>46.78</v>
      </c>
      <c r="H22" s="26"/>
      <c r="I22" s="26">
        <v>576</v>
      </c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 t="s">
        <v>48</v>
      </c>
      <c r="G23" s="66">
        <v>46.78</v>
      </c>
      <c r="H23" s="26"/>
      <c r="I23" s="26">
        <v>576</v>
      </c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6048000</v>
      </c>
      <c r="D24" s="19"/>
      <c r="E24" s="19"/>
      <c r="F24" s="26" t="s">
        <v>49</v>
      </c>
      <c r="G24" s="66">
        <v>46.78</v>
      </c>
      <c r="H24" s="26"/>
      <c r="I24" s="26">
        <v>576</v>
      </c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 t="s">
        <v>50</v>
      </c>
      <c r="G25" s="67">
        <f>SUM(G22:G24)</f>
        <v>140.34</v>
      </c>
      <c r="H25" s="26">
        <f>G25*10.764</f>
        <v>1510.61976</v>
      </c>
      <c r="I25" s="69">
        <f>SUM(I22:I24)</f>
        <v>1728</v>
      </c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8">
        <v>1511</v>
      </c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6048000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5443200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4838400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  <c r="F42" s="7">
        <v>10500</v>
      </c>
    </row>
    <row r="43" spans="1:15" x14ac:dyDescent="0.3">
      <c r="A43" s="1"/>
      <c r="B43" s="1"/>
      <c r="F43" s="7">
        <v>504</v>
      </c>
    </row>
    <row r="44" spans="1:15" x14ac:dyDescent="0.3">
      <c r="A44" s="1"/>
      <c r="B44" s="1"/>
      <c r="F44" s="7">
        <f>F43*F42</f>
        <v>5292000</v>
      </c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Akshay</cp:lastModifiedBy>
  <dcterms:created xsi:type="dcterms:W3CDTF">2014-10-16T12:20:47Z</dcterms:created>
  <dcterms:modified xsi:type="dcterms:W3CDTF">2023-10-17T11:57:42Z</dcterms:modified>
</cp:coreProperties>
</file>