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_RACPC Chinchpokli_Aktar Hussain &amp; Mrs Rehana Pravin Aktar Hussain\"/>
    </mc:Choice>
  </mc:AlternateContent>
  <xr:revisionPtr revIDLastSave="0" documentId="13_ncr:1_{A1AA1070-96E7-4F4F-9BA6-FB1FD02C8BAB}" xr6:coauthVersionLast="47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5" i="23" l="1"/>
  <c r="P6" i="4"/>
  <c r="Q6" i="4" s="1"/>
  <c r="B6" i="4" s="1"/>
  <c r="C6" i="4" s="1"/>
  <c r="G31" i="4"/>
  <c r="G33" i="4" s="1"/>
  <c r="C5" i="25"/>
  <c r="C4" i="25"/>
  <c r="C3" i="25"/>
  <c r="Q2" i="4"/>
  <c r="B2" i="4" s="1"/>
  <c r="C2" i="4" s="1"/>
  <c r="P3" i="4"/>
  <c r="B3" i="4" s="1"/>
  <c r="C3" i="4" s="1"/>
  <c r="D3" i="4" s="1"/>
  <c r="P4" i="4"/>
  <c r="P5" i="4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<sst xmlns="http://schemas.openxmlformats.org/spreadsheetml/2006/main" count="130" uniqueCount="88">
  <si>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</si>
  <si>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</si>
  <si>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</si>
  <si>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</si>
  <si>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</si>
  <si>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</si>
  <si>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</si>
  <si>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</si>
  <si>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</si>
  <si>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</si>
  <si>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</si>
  <si>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</si>
  <si>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</si>
  <si>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</si>
  <si>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</si>
  <si>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</si>
  <si>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</si>
  <si>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</si>
  <si>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</si>
  <si>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</si>
  <si>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</si>
  <si>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</si>
  <si>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</si>
  <si>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</si>
  <si>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</si>
  <si>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</si>
  <si>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</si>
  <si>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</si>
  <si>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</si>
  <si>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</si>
  <si>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</si>
  <si>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</si>
  <si>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</si>
  <si>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</si>
  <si>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</si>
  <si>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</si>
  <si>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</si>
  <si>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</si>
  <si>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</si>
  <si>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</si>
  <si>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</si>
  <si>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</si>
  <si>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</si>
  <si>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</si>
  <si>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</si>
  <si>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</si>
  <si>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</si>
  <si>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</si>
  <si>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</si>
  <si>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</si>
  <si>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</si>
  <si>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</si>
  <si>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</si>
  <si>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</si>
  <si>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</si>
  <si>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</si>
  <si>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</si>
  <si>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</si>
  <si>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</si>
  <si>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</si>
  <si>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</si>
  <si>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</si>
  <si>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</si>
  <si>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</si>
  <si>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</si>
  <si>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</si>
  <si>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</si>
  <si>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</si>
  <si>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</si>
  <si>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</si>
  <si>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</si>
  <si>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</si>
  <si>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</si>
  <si>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</si>
  <si>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</si>
  <si>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</si>
  <si>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</si>
  <si>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</si>
  <si>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</si>
  <si>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</si>
  <si>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</si>
  <si>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</si>
  <si>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</si>
  <si>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</si>
  <si>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</si>
  <si>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OC-2014</t>
  </si>
  <si>
    <t>IGR-20.07.23</t>
  </si>
  <si>
    <t>IGR-05.04.23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</si>
</sst>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497581</xdr:colOff>
      <xdr:row>48</xdr:row>
      <xdr:rowOff>48871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7DD920-2B91-5EAF-B5B2-402E20093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47181" cy="892617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144852</xdr:colOff>
      <xdr:row>43</xdr:row>
      <xdr:rowOff>10670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9D3B88-D0D8-FDE2-F62E-16413A7D3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65652" cy="820217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60C21C-7EFC-01BF-9D88-0F7091F75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90A210-A0D9-A956-D1C9-E25E30FD9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J29" sqref="J29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77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83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78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79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80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81</v>
      </c>
      <c r="C8" s="57">
        <f>C7*D13%</f>
        <v>292195.63099999999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82</v>
      </c>
      <c r="C9" s="62">
        <f>C6+C8</f>
        <v>321595.63099999999</v>
      </c>
      <c r="D9" s="63" t="s">
        <v>62</v>
      </c>
      <c r="E9" s="64">
        <f>C9/10.764</f>
        <v>29876.963117800075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2014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9</v>
      </c>
      <c r="D13" s="70">
        <f>D12-C13</f>
        <v>91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C25" sqref="C25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27000</v>
      </c>
      <c r="D3" s="24" t="s">
        <v>76</v>
      </c>
      <c r="E3" s="6" t="s">
        <v>84</v>
      </c>
      <c r="F3" s="19"/>
    </row>
    <row r="4" spans="1:6" ht="30" x14ac:dyDescent="0.25">
      <c r="A4" s="23" t="s">
        <v>14</v>
      </c>
      <c r="B4" s="20"/>
      <c r="C4" s="21">
        <v>2700</v>
      </c>
      <c r="D4" s="24"/>
      <c r="F4" s="19"/>
    </row>
    <row r="5" spans="1:6" x14ac:dyDescent="0.25">
      <c r="A5" s="16" t="s">
        <v>15</v>
      </c>
      <c r="B5" s="20"/>
      <c r="C5" s="21">
        <f>C3-C4</f>
        <v>24300</v>
      </c>
      <c r="D5" s="24"/>
      <c r="F5" s="19"/>
    </row>
    <row r="6" spans="1:6" x14ac:dyDescent="0.25">
      <c r="A6" s="16" t="s">
        <v>16</v>
      </c>
      <c r="B6" s="20"/>
      <c r="C6" s="21">
        <f>C4</f>
        <v>2700</v>
      </c>
      <c r="D6" s="24"/>
      <c r="F6" s="19"/>
    </row>
    <row r="7" spans="1:6" x14ac:dyDescent="0.25">
      <c r="A7" s="16" t="s">
        <v>17</v>
      </c>
      <c r="B7" s="25"/>
      <c r="C7" s="26">
        <f>D7-D8</f>
        <v>9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51</v>
      </c>
      <c r="D8" s="26">
        <v>2014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13.5</v>
      </c>
      <c r="D10" s="26"/>
      <c r="F10" s="19"/>
    </row>
    <row r="11" spans="1:6" x14ac:dyDescent="0.25">
      <c r="A11" s="16"/>
      <c r="B11" s="27"/>
      <c r="C11" s="28">
        <f>C10%</f>
        <v>0.13500000000000001</v>
      </c>
      <c r="D11" s="28"/>
      <c r="F11" s="19"/>
    </row>
    <row r="12" spans="1:6" x14ac:dyDescent="0.25">
      <c r="A12" s="16" t="s">
        <v>21</v>
      </c>
      <c r="B12" s="20"/>
      <c r="C12" s="21">
        <f>C6*C11</f>
        <v>364.5</v>
      </c>
      <c r="D12" s="24"/>
      <c r="F12" s="19"/>
    </row>
    <row r="13" spans="1:6" x14ac:dyDescent="0.25">
      <c r="A13" s="16" t="s">
        <v>22</v>
      </c>
      <c r="B13" s="20"/>
      <c r="C13" s="21">
        <f>C6-C12</f>
        <v>2335.5</v>
      </c>
      <c r="D13" s="24"/>
      <c r="F13" s="19"/>
    </row>
    <row r="14" spans="1:6" x14ac:dyDescent="0.25">
      <c r="A14" s="16" t="s">
        <v>15</v>
      </c>
      <c r="B14" s="20"/>
      <c r="C14" s="21">
        <f>C5</f>
        <v>24300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26635.5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380</v>
      </c>
      <c r="D18" s="26"/>
      <c r="F18" s="19"/>
    </row>
    <row r="19" spans="1:6" x14ac:dyDescent="0.25">
      <c r="A19" s="16" t="s">
        <v>74</v>
      </c>
      <c r="B19" s="6"/>
      <c r="C19" s="32">
        <f>C18*C16</f>
        <v>10121490</v>
      </c>
      <c r="D19" s="33"/>
      <c r="E19" s="70"/>
      <c r="F19" s="34"/>
    </row>
    <row r="20" spans="1:6" x14ac:dyDescent="0.25">
      <c r="A20" s="16" t="s">
        <v>24</v>
      </c>
      <c r="C20" s="35">
        <f>C19*90%</f>
        <v>9109341</v>
      </c>
      <c r="D20" s="32"/>
      <c r="F20" s="19"/>
    </row>
    <row r="21" spans="1:6" x14ac:dyDescent="0.25">
      <c r="A21" s="16" t="s">
        <v>25</v>
      </c>
      <c r="C21" s="35">
        <f>C19*80%</f>
        <v>8097192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1026000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C19*0.03/12</f>
        <v>25303.725000000002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O9" sqref="O9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558.33333333333337</v>
      </c>
      <c r="C2" s="4">
        <f t="shared" ref="C2:C16" si="1">B2*1.2</f>
        <v>670</v>
      </c>
      <c r="D2" s="4">
        <f t="shared" ref="D2:D16" si="2">C2*1.2</f>
        <v>804</v>
      </c>
      <c r="E2" s="5">
        <f t="shared" ref="E2:E16" si="3">R2</f>
        <v>16000000</v>
      </c>
      <c r="F2" s="4">
        <f t="shared" ref="F2:F15" si="4">ROUND((E2/B2),0)</f>
        <v>28657</v>
      </c>
      <c r="G2" s="4">
        <f t="shared" ref="G2:G15" si="5">ROUND((E2/C2),0)</f>
        <v>23881</v>
      </c>
      <c r="H2" s="4">
        <f t="shared" ref="H2:H15" si="6">ROUND((E2/D2),0)</f>
        <v>19900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v>670</v>
      </c>
      <c r="Q2">
        <f t="shared" ref="Q2:Q10" si="9">P2/1.2</f>
        <v>558.33333333333337</v>
      </c>
      <c r="R2" s="2">
        <v>16000000</v>
      </c>
      <c r="S2" s="2"/>
    </row>
    <row r="3" spans="1:19" x14ac:dyDescent="0.25">
      <c r="A3" s="4">
        <v>2</v>
      </c>
      <c r="B3" s="4">
        <f t="shared" si="0"/>
        <v>356</v>
      </c>
      <c r="C3" s="4">
        <f t="shared" si="1"/>
        <v>427.2</v>
      </c>
      <c r="D3" s="4">
        <f t="shared" si="2"/>
        <v>512.64</v>
      </c>
      <c r="E3" s="5">
        <f t="shared" si="3"/>
        <v>10300000</v>
      </c>
      <c r="F3" s="4">
        <f t="shared" si="4"/>
        <v>28933</v>
      </c>
      <c r="G3" s="4">
        <f t="shared" si="5"/>
        <v>24110</v>
      </c>
      <c r="H3" s="4">
        <f t="shared" si="6"/>
        <v>20092</v>
      </c>
      <c r="I3" s="4">
        <f t="shared" si="7"/>
        <v>0</v>
      </c>
      <c r="J3" s="4">
        <f t="shared" si="8"/>
        <v>0</v>
      </c>
      <c r="O3">
        <v>0</v>
      </c>
      <c r="P3">
        <f t="shared" ref="P2:P10" si="10">O3/1.2</f>
        <v>0</v>
      </c>
      <c r="Q3">
        <v>356</v>
      </c>
      <c r="R3" s="2">
        <v>10300000</v>
      </c>
      <c r="S3" s="2"/>
    </row>
    <row r="4" spans="1:19" x14ac:dyDescent="0.25">
      <c r="A4" s="4">
        <v>3</v>
      </c>
      <c r="B4" s="4">
        <f t="shared" si="0"/>
        <v>356</v>
      </c>
      <c r="C4" s="4">
        <f t="shared" si="1"/>
        <v>427.2</v>
      </c>
      <c r="D4" s="4">
        <f t="shared" si="2"/>
        <v>512.64</v>
      </c>
      <c r="E4" s="5">
        <f t="shared" si="3"/>
        <v>9200000</v>
      </c>
      <c r="F4" s="4">
        <f t="shared" si="4"/>
        <v>25843</v>
      </c>
      <c r="G4" s="4">
        <f t="shared" si="5"/>
        <v>21536</v>
      </c>
      <c r="H4" s="4">
        <f t="shared" si="6"/>
        <v>17946</v>
      </c>
      <c r="I4" s="4">
        <f t="shared" si="7"/>
        <v>0</v>
      </c>
      <c r="J4" s="4">
        <f t="shared" si="8"/>
        <v>0</v>
      </c>
      <c r="O4">
        <v>0</v>
      </c>
      <c r="P4">
        <f t="shared" si="10"/>
        <v>0</v>
      </c>
      <c r="Q4">
        <v>356</v>
      </c>
      <c r="R4" s="2">
        <v>9200000</v>
      </c>
      <c r="S4" s="2" t="s">
        <v>86</v>
      </c>
    </row>
    <row r="5" spans="1:19" x14ac:dyDescent="0.25">
      <c r="A5" s="4">
        <v>4</v>
      </c>
      <c r="B5" s="4">
        <f t="shared" si="0"/>
        <v>356</v>
      </c>
      <c r="C5" s="4">
        <f t="shared" si="1"/>
        <v>427.2</v>
      </c>
      <c r="D5" s="4">
        <f t="shared" si="2"/>
        <v>512.64</v>
      </c>
      <c r="E5" s="5">
        <f t="shared" si="3"/>
        <v>9800000</v>
      </c>
      <c r="F5" s="4">
        <f t="shared" si="4"/>
        <v>27528</v>
      </c>
      <c r="G5" s="4">
        <f t="shared" si="5"/>
        <v>22940</v>
      </c>
      <c r="H5" s="4">
        <f t="shared" si="6"/>
        <v>19117</v>
      </c>
      <c r="I5" s="4">
        <f t="shared" si="7"/>
        <v>0</v>
      </c>
      <c r="J5" s="4">
        <f t="shared" si="8"/>
        <v>0</v>
      </c>
      <c r="O5">
        <v>0</v>
      </c>
      <c r="P5">
        <f t="shared" si="10"/>
        <v>0</v>
      </c>
      <c r="Q5">
        <v>356</v>
      </c>
      <c r="R5" s="2">
        <v>9800000</v>
      </c>
      <c r="S5" s="2" t="s">
        <v>87</v>
      </c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10"/>
        <v>0</v>
      </c>
      <c r="Q6">
        <f t="shared" si="9"/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10"/>
        <v>0</v>
      </c>
      <c r="Q7">
        <f t="shared" si="9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85</v>
      </c>
    </row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57" t="s">
        <v>71</v>
      </c>
      <c r="G27" s="57">
        <v>442</v>
      </c>
    </row>
    <row r="28" spans="1:19" s="10" customFormat="1" x14ac:dyDescent="0.25">
      <c r="C28" s="72" t="s">
        <v>75</v>
      </c>
      <c r="D28" s="72"/>
      <c r="F28" s="57" t="s">
        <v>84</v>
      </c>
      <c r="G28" s="57">
        <v>380</v>
      </c>
    </row>
    <row r="29" spans="1:19" s="10" customFormat="1" x14ac:dyDescent="0.25">
      <c r="C29" s="72" t="s">
        <v>1</v>
      </c>
      <c r="D29" s="72"/>
      <c r="F29" s="57" t="s">
        <v>72</v>
      </c>
      <c r="G29" s="57">
        <v>456</v>
      </c>
      <c r="H29" s="10">
        <f>G29/G28</f>
        <v>1.2</v>
      </c>
    </row>
    <row r="30" spans="1:19" s="10" customFormat="1" x14ac:dyDescent="0.25">
      <c r="F30" s="57" t="s">
        <v>73</v>
      </c>
      <c r="G30" s="57">
        <v>27500</v>
      </c>
    </row>
    <row r="31" spans="1:19" s="10" customFormat="1" x14ac:dyDescent="0.25">
      <c r="C31" s="75"/>
      <c r="D31" s="75"/>
      <c r="F31" s="75" t="s">
        <v>74</v>
      </c>
      <c r="G31" s="75">
        <f>G28*G30</f>
        <v>10450000</v>
      </c>
      <c r="H31" s="10" t="e">
        <f>G31/D29</f>
        <v>#DIV/0!</v>
      </c>
    </row>
    <row r="32" spans="1:19" s="10" customFormat="1" x14ac:dyDescent="0.25">
      <c r="C32" s="75"/>
      <c r="D32" s="75"/>
      <c r="F32" s="75" t="s">
        <v>24</v>
      </c>
      <c r="G32" s="75">
        <f>G31*90%</f>
        <v>9405000</v>
      </c>
    </row>
    <row r="33" spans="3:7" s="10" customFormat="1" x14ac:dyDescent="0.25">
      <c r="C33" s="75"/>
      <c r="D33" s="75"/>
      <c r="F33" s="75" t="s">
        <v>25</v>
      </c>
      <c r="G33" s="75">
        <f>G31*80%</f>
        <v>8360000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2023-10-27T10:47:21Z</dcterms:modified>
</cp:coreProperties>
</file>