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tul anita Giri\"/>
    </mc:Choice>
  </mc:AlternateContent>
  <xr:revisionPtr revIDLastSave="0" documentId="13_ncr:1_{DB528A6D-BCF9-41D0-8FAF-1E39816860C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P28" i="4" l="1"/>
  <c r="Q25" i="4"/>
  <c r="P17" i="4"/>
  <c r="P19" i="4"/>
  <c r="P18" i="4"/>
  <c r="Q19" i="4"/>
  <c r="B19" i="4" s="1"/>
  <c r="C19" i="4" s="1"/>
  <c r="D19" i="4" s="1"/>
  <c r="J19" i="4"/>
  <c r="I19" i="4"/>
  <c r="E19" i="4"/>
  <c r="A19" i="4"/>
  <c r="Q18" i="4"/>
  <c r="B18" i="4" s="1"/>
  <c r="C18" i="4" s="1"/>
  <c r="J18" i="4"/>
  <c r="I18" i="4"/>
  <c r="E18" i="4"/>
  <c r="A18" i="4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3" i="4"/>
  <c r="P12" i="4"/>
  <c r="H19" i="4" l="1"/>
  <c r="B17" i="4"/>
  <c r="F17" i="4" s="1"/>
  <c r="G19" i="4"/>
  <c r="D18" i="4"/>
  <c r="G18" i="4"/>
  <c r="F18" i="4"/>
  <c r="H18" i="4"/>
  <c r="F19" i="4"/>
  <c r="H16" i="4"/>
  <c r="F16" i="4"/>
  <c r="G16" i="4"/>
  <c r="P27" i="4"/>
  <c r="I24" i="4"/>
  <c r="C17" i="4" l="1"/>
  <c r="D17" i="4" s="1"/>
  <c r="H17" i="4" s="1"/>
  <c r="G17" i="4"/>
  <c r="P25" i="4"/>
  <c r="H24" i="4"/>
  <c r="P11" i="4" l="1"/>
  <c r="P10" i="4"/>
  <c r="P9" i="4"/>
  <c r="P8" i="4"/>
  <c r="P7" i="4"/>
  <c r="P6" i="4"/>
  <c r="P5" i="4"/>
  <c r="P4" i="4"/>
  <c r="P3" i="4"/>
  <c r="Q3" i="4" s="1"/>
  <c r="P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<sst xmlns="http://schemas.openxmlformats.org/spreadsheetml/2006/main" count="210" uniqueCount="29">
  <si>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</si>
  <si>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</si>
  <si>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</si>
  <si>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</si>
  <si>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</si>
  <si>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</si>
  <si>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</si>
  <si>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</si>
  <si>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</si>
  <si>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</si>
  <si>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</si>
  <si>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</si>
  <si>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</si>
  <si>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301, 3rd floor, tirupati heights, sector 17 , kalamboli</t>
  </si>
  <si>
    <t>ca</t>
  </si>
  <si>
    <t>agreement  - 25.02.2017  - 42 lakhs</t>
  </si>
  <si>
    <t>rate</t>
  </si>
  <si>
    <t>fmv</t>
  </si>
  <si>
    <t>oc - 2013 - pg no. 17</t>
  </si>
  <si>
    <t>nr tirupati height</t>
  </si>
  <si>
    <t>price trend</t>
  </si>
  <si>
    <t>ls - 50.50 lakhs</t>
  </si>
  <si>
    <t>mca</t>
  </si>
  <si>
    <t>bal</t>
  </si>
  <si>
    <t>kalamboli</t>
  </si>
  <si>
    <t>15.02.23</t>
  </si>
  <si>
    <t>09.03.23</t>
  </si>
  <si>
    <t>rajesh - 46 to 47 lakhs</t>
  </si>
  <si>
    <t>roadpalli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</si>
</sst>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15287B-5716-4516-88F5-A553254FC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687EE1-1115-424A-8278-E686C47A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09E77-40D2-481C-9EBC-E4E73969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55ABAC-097D-46C5-BF82-65F6A3174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17BB67-4A13-4690-BE13-63C99A14E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A1353-039A-42F7-8A59-A564D1CE6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83E12C-AC48-463B-A75E-45BE962B3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788BE-90FF-4F42-9208-8AB79E02D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6EEF2-8DCF-4C8A-A8D4-9973F0997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B684A-B1A8-49AE-99B1-BD97298E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46EB2-1358-4817-9755-28898F38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88A7C-1903-4DDE-93B6-2792E4F84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03F7B3-43E1-4F3D-A83D-63C7BCA6C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2942CF-3D98-4DBC-BE9A-1B5B75A8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139BC-52E4-4480-AB4E-4615C5CA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O25" sqref="O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480</v>
      </c>
      <c r="C2" s="4">
        <f>B2*1.2</f>
        <v>576</v>
      </c>
      <c r="D2" s="10">
        <f t="shared" ref="D2:D13" si="2">C2*1.2</f>
        <v>691.19999999999993</v>
      </c>
      <c r="E2" s="16">
        <f t="shared" ref="E2:E13" si="3">R2</f>
        <v>3950000</v>
      </c>
      <c r="F2" s="10">
        <f t="shared" ref="F2:F13" si="4">ROUND((E2/B2),0)</f>
        <v>8229</v>
      </c>
      <c r="G2" s="10">
        <f t="shared" ref="G2:G13" si="5">ROUND((E2/C2),0)</f>
        <v>6858</v>
      </c>
      <c r="H2" s="10">
        <f t="shared" ref="H2:H13" si="6">ROUND((E2/D2),0)</f>
        <v>5715</v>
      </c>
      <c r="I2" s="4" t="e">
        <f>#REF!</f>
        <v>#REF!</v>
      </c>
      <c r="J2" s="4" t="str">
        <f t="shared" ref="J2:J13" si="7">S2</f>
        <v>nr tirupati height</v>
      </c>
      <c r="O2">
        <v>0</v>
      </c>
      <c r="P2">
        <f t="shared" ref="P2:P12" si="8">O2/1.2</f>
        <v>0</v>
      </c>
      <c r="Q2">
        <v>480</v>
      </c>
      <c r="R2" s="2">
        <v>3950000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0</v>
      </c>
      <c r="C3" s="4">
        <f t="shared" ref="C3:C15" si="9">B3*1.2</f>
        <v>0</v>
      </c>
      <c r="D3" s="10">
        <f t="shared" si="2"/>
        <v>0</v>
      </c>
      <c r="E3" s="16">
        <f t="shared" si="3"/>
        <v>11763</v>
      </c>
      <c r="F3" s="10" t="e">
        <f t="shared" si="4"/>
        <v>#DIV/0!</v>
      </c>
      <c r="G3" s="10" t="e">
        <f t="shared" si="5"/>
        <v>#DIV/0!</v>
      </c>
      <c r="H3" s="10" t="e">
        <f t="shared" si="6"/>
        <v>#DIV/0!</v>
      </c>
      <c r="I3" s="4" t="e">
        <f>#REF!</f>
        <v>#REF!</v>
      </c>
      <c r="J3" s="4" t="str">
        <f t="shared" si="7"/>
        <v>price trend</v>
      </c>
      <c r="O3">
        <v>0</v>
      </c>
      <c r="P3">
        <f t="shared" si="8"/>
        <v>0</v>
      </c>
      <c r="Q3">
        <f t="shared" ref="Q3" si="10">P3/1.2</f>
        <v>0</v>
      </c>
      <c r="R3" s="2">
        <v>11763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290</v>
      </c>
      <c r="C4" s="4">
        <f t="shared" si="9"/>
        <v>348</v>
      </c>
      <c r="D4" s="10">
        <f t="shared" si="2"/>
        <v>417.59999999999997</v>
      </c>
      <c r="E4" s="16">
        <f t="shared" si="3"/>
        <v>3950000</v>
      </c>
      <c r="F4" s="10">
        <f t="shared" si="4"/>
        <v>13621</v>
      </c>
      <c r="G4" s="10">
        <f t="shared" si="5"/>
        <v>11351</v>
      </c>
      <c r="H4" s="10">
        <f t="shared" si="6"/>
        <v>9459</v>
      </c>
      <c r="I4" s="4" t="e">
        <f>#REF!</f>
        <v>#REF!</v>
      </c>
      <c r="J4" s="4" t="str">
        <f t="shared" si="7"/>
        <v>kalamboli</v>
      </c>
      <c r="O4">
        <v>0</v>
      </c>
      <c r="P4">
        <f t="shared" si="8"/>
        <v>0</v>
      </c>
      <c r="Q4">
        <v>290</v>
      </c>
      <c r="R4" s="2">
        <v>3950000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10">
        <f t="shared" si="2"/>
        <v>576</v>
      </c>
      <c r="E5" s="16">
        <f t="shared" si="3"/>
        <v>5700000</v>
      </c>
      <c r="F5" s="10">
        <f t="shared" si="4"/>
        <v>14250</v>
      </c>
      <c r="G5" s="10">
        <f t="shared" si="5"/>
        <v>11875</v>
      </c>
      <c r="H5" s="10">
        <f t="shared" si="6"/>
        <v>9896</v>
      </c>
      <c r="I5" s="4" t="e">
        <f>#REF!</f>
        <v>#REF!</v>
      </c>
      <c r="J5" s="4" t="str">
        <f t="shared" si="7"/>
        <v>kalamboli</v>
      </c>
      <c r="O5">
        <v>0</v>
      </c>
      <c r="P5">
        <f t="shared" si="8"/>
        <v>0</v>
      </c>
      <c r="Q5">
        <v>400</v>
      </c>
      <c r="R5" s="2">
        <v>5700000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405</v>
      </c>
      <c r="C6" s="4">
        <f t="shared" si="9"/>
        <v>486</v>
      </c>
      <c r="D6" s="10">
        <f t="shared" si="2"/>
        <v>583.19999999999993</v>
      </c>
      <c r="E6" s="16">
        <f t="shared" si="3"/>
        <v>5550000</v>
      </c>
      <c r="F6" s="10">
        <f t="shared" si="4"/>
        <v>13704</v>
      </c>
      <c r="G6" s="10">
        <f t="shared" si="5"/>
        <v>11420</v>
      </c>
      <c r="H6" s="10">
        <f t="shared" si="6"/>
        <v>9516</v>
      </c>
      <c r="I6" s="4" t="e">
        <f>#REF!</f>
        <v>#REF!</v>
      </c>
      <c r="J6" s="4" t="str">
        <f t="shared" si="7"/>
        <v>kalamboli</v>
      </c>
      <c r="O6">
        <v>0</v>
      </c>
      <c r="P6">
        <f t="shared" si="8"/>
        <v>0</v>
      </c>
      <c r="Q6">
        <v>405</v>
      </c>
      <c r="R6" s="2">
        <v>5550000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350</v>
      </c>
      <c r="C7" s="4">
        <f t="shared" si="9"/>
        <v>420</v>
      </c>
      <c r="D7" s="10">
        <f t="shared" si="2"/>
        <v>504</v>
      </c>
      <c r="E7" s="16">
        <f t="shared" si="3"/>
        <v>4000000</v>
      </c>
      <c r="F7" s="10">
        <f t="shared" si="4"/>
        <v>11429</v>
      </c>
      <c r="G7" s="10">
        <f t="shared" si="5"/>
        <v>9524</v>
      </c>
      <c r="H7" s="10">
        <f t="shared" si="6"/>
        <v>7937</v>
      </c>
      <c r="I7" s="4" t="e">
        <f>#REF!</f>
        <v>#REF!</v>
      </c>
      <c r="J7" s="4" t="str">
        <f t="shared" si="7"/>
        <v>kalamboli</v>
      </c>
      <c r="O7">
        <v>0</v>
      </c>
      <c r="P7">
        <f t="shared" si="8"/>
        <v>0</v>
      </c>
      <c r="Q7">
        <v>350</v>
      </c>
      <c r="R7" s="2">
        <v>4000000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372</v>
      </c>
      <c r="C8" s="4">
        <f t="shared" si="9"/>
        <v>446.4</v>
      </c>
      <c r="D8" s="10">
        <f t="shared" si="2"/>
        <v>535.67999999999995</v>
      </c>
      <c r="E8" s="16">
        <f t="shared" si="3"/>
        <v>4550000</v>
      </c>
      <c r="F8" s="10">
        <f t="shared" si="4"/>
        <v>12231</v>
      </c>
      <c r="G8" s="10">
        <f t="shared" si="5"/>
        <v>10193</v>
      </c>
      <c r="H8" s="10">
        <f t="shared" si="6"/>
        <v>8494</v>
      </c>
      <c r="I8" s="4" t="e">
        <f>#REF!</f>
        <v>#REF!</v>
      </c>
      <c r="J8" s="4" t="str">
        <f t="shared" si="7"/>
        <v>kalamboli</v>
      </c>
      <c r="O8">
        <v>0</v>
      </c>
      <c r="P8">
        <f t="shared" si="8"/>
        <v>0</v>
      </c>
      <c r="Q8">
        <v>372</v>
      </c>
      <c r="R8" s="2">
        <v>4550000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390</v>
      </c>
      <c r="C9" s="4">
        <f t="shared" si="9"/>
        <v>468</v>
      </c>
      <c r="D9" s="10">
        <f t="shared" si="2"/>
        <v>561.6</v>
      </c>
      <c r="E9" s="16">
        <f t="shared" si="3"/>
        <v>5700000</v>
      </c>
      <c r="F9" s="10">
        <f t="shared" si="4"/>
        <v>14615</v>
      </c>
      <c r="G9" s="10">
        <f t="shared" si="5"/>
        <v>12179</v>
      </c>
      <c r="H9" s="10">
        <f t="shared" si="6"/>
        <v>10150</v>
      </c>
      <c r="I9" s="4" t="e">
        <f>#REF!</f>
        <v>#REF!</v>
      </c>
      <c r="J9" s="4" t="str">
        <f t="shared" si="7"/>
        <v>kalamboli</v>
      </c>
      <c r="O9">
        <v>0</v>
      </c>
      <c r="P9">
        <f t="shared" si="8"/>
        <v>0</v>
      </c>
      <c r="Q9">
        <v>390</v>
      </c>
      <c r="R9" s="2">
        <v>5700000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348</v>
      </c>
      <c r="C10" s="4">
        <f t="shared" si="9"/>
        <v>417.59999999999997</v>
      </c>
      <c r="D10" s="10">
        <f t="shared" si="2"/>
        <v>501.11999999999995</v>
      </c>
      <c r="E10" s="16">
        <f t="shared" si="3"/>
        <v>4700000</v>
      </c>
      <c r="F10" s="15">
        <f t="shared" si="4"/>
        <v>13506</v>
      </c>
      <c r="G10" s="15">
        <f t="shared" si="5"/>
        <v>11255</v>
      </c>
      <c r="H10" s="15">
        <f t="shared" si="6"/>
        <v>9379</v>
      </c>
      <c r="I10" s="15" t="e">
        <f>#REF!</f>
        <v>#REF!</v>
      </c>
      <c r="J10" s="15" t="str">
        <f t="shared" si="7"/>
        <v>15.02.23</v>
      </c>
      <c r="K10" s="11"/>
      <c r="L10" s="11"/>
      <c r="M10" s="11"/>
      <c r="N10" s="11"/>
      <c r="O10" s="11">
        <v>0</v>
      </c>
      <c r="P10" s="11">
        <f t="shared" si="8"/>
        <v>0</v>
      </c>
      <c r="Q10" s="11">
        <v>348</v>
      </c>
      <c r="R10" s="17">
        <v>4700000</v>
      </c>
      <c r="S10" s="11" t="s">
        <v>25</v>
      </c>
      <c r="T10" s="8"/>
    </row>
    <row r="11" spans="1:20" x14ac:dyDescent="0.25">
      <c r="A11" s="4">
        <f t="shared" si="0"/>
        <v>0</v>
      </c>
      <c r="B11" s="4">
        <f t="shared" si="1"/>
        <v>552</v>
      </c>
      <c r="C11" s="4">
        <f t="shared" si="9"/>
        <v>662.4</v>
      </c>
      <c r="D11" s="10">
        <f t="shared" si="2"/>
        <v>794.88</v>
      </c>
      <c r="E11" s="16">
        <f t="shared" si="3"/>
        <v>6000000</v>
      </c>
      <c r="F11" s="10">
        <f t="shared" si="4"/>
        <v>10870</v>
      </c>
      <c r="G11" s="10">
        <f t="shared" si="5"/>
        <v>9058</v>
      </c>
      <c r="H11" s="10">
        <f t="shared" si="6"/>
        <v>7548</v>
      </c>
      <c r="I11" s="4" t="e">
        <f>#REF!</f>
        <v>#REF!</v>
      </c>
      <c r="J11" s="4" t="str">
        <f t="shared" si="7"/>
        <v>09.03.23</v>
      </c>
      <c r="O11">
        <v>0</v>
      </c>
      <c r="P11">
        <f t="shared" si="8"/>
        <v>0</v>
      </c>
      <c r="Q11">
        <v>552</v>
      </c>
      <c r="R11" s="2">
        <v>6000000</v>
      </c>
      <c r="S11" s="8" t="s">
        <v>26</v>
      </c>
      <c r="T11" s="8"/>
    </row>
    <row r="12" spans="1:20" x14ac:dyDescent="0.25">
      <c r="A12" s="4">
        <f t="shared" si="0"/>
        <v>0</v>
      </c>
      <c r="B12" s="4">
        <f t="shared" si="1"/>
        <v>430</v>
      </c>
      <c r="C12" s="4">
        <f t="shared" si="9"/>
        <v>516</v>
      </c>
      <c r="D12" s="10">
        <f t="shared" si="2"/>
        <v>619.19999999999993</v>
      </c>
      <c r="E12" s="16">
        <f t="shared" si="3"/>
        <v>6000000</v>
      </c>
      <c r="F12" s="10">
        <f t="shared" si="4"/>
        <v>13953</v>
      </c>
      <c r="G12" s="10">
        <f t="shared" si="5"/>
        <v>11628</v>
      </c>
      <c r="H12" s="10">
        <f t="shared" si="6"/>
        <v>9690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430</v>
      </c>
      <c r="R12" s="2">
        <v>6000000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415</v>
      </c>
      <c r="C13" s="4">
        <f t="shared" si="9"/>
        <v>498</v>
      </c>
      <c r="D13" s="10">
        <f t="shared" si="2"/>
        <v>597.6</v>
      </c>
      <c r="E13" s="16">
        <f t="shared" si="3"/>
        <v>6000000</v>
      </c>
      <c r="F13" s="10">
        <f t="shared" si="4"/>
        <v>14458</v>
      </c>
      <c r="G13" s="10">
        <f t="shared" si="5"/>
        <v>12048</v>
      </c>
      <c r="H13" s="10">
        <f t="shared" si="6"/>
        <v>10040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415</v>
      </c>
      <c r="R13" s="2">
        <v>6000000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400</v>
      </c>
      <c r="C14" s="4">
        <f t="shared" si="9"/>
        <v>480</v>
      </c>
      <c r="D14" s="10">
        <f t="shared" ref="D14:D15" si="12">C14*1.2</f>
        <v>576</v>
      </c>
      <c r="E14" s="16">
        <f t="shared" ref="E14:E15" si="13">R14</f>
        <v>6500000</v>
      </c>
      <c r="F14" s="15">
        <f t="shared" ref="F14:F15" si="14">ROUND((E14/B14),0)</f>
        <v>16250</v>
      </c>
      <c r="G14" s="15">
        <f t="shared" ref="G14:G15" si="15">ROUND((E14/C14),0)</f>
        <v>13542</v>
      </c>
      <c r="H14" s="15">
        <f t="shared" ref="H14:H15" si="16">ROUND((E14/D14),0)</f>
        <v>11285</v>
      </c>
      <c r="I14" s="15" t="e">
        <f>#REF!</f>
        <v>#REF!</v>
      </c>
      <c r="J14" s="15" t="str">
        <f t="shared" ref="J14:J15" si="17">S14</f>
        <v>roadpalli</v>
      </c>
      <c r="K14" s="11"/>
      <c r="L14" s="11"/>
      <c r="M14" s="11"/>
      <c r="N14" s="11"/>
      <c r="O14" s="11">
        <v>0</v>
      </c>
      <c r="P14" s="11">
        <f t="shared" ref="P14:P19" si="18">O14/1.2</f>
        <v>0</v>
      </c>
      <c r="Q14" s="11">
        <v>400</v>
      </c>
      <c r="R14" s="17">
        <v>6500000</v>
      </c>
      <c r="S14" s="11" t="s">
        <v>28</v>
      </c>
      <c r="T14" s="8"/>
    </row>
    <row r="15" spans="1:20" x14ac:dyDescent="0.25">
      <c r="A15" s="4">
        <f t="shared" si="0"/>
        <v>0</v>
      </c>
      <c r="B15" s="4">
        <f t="shared" si="1"/>
        <v>405</v>
      </c>
      <c r="C15" s="4">
        <f t="shared" si="9"/>
        <v>486</v>
      </c>
      <c r="D15" s="10">
        <f t="shared" si="12"/>
        <v>583.19999999999993</v>
      </c>
      <c r="E15" s="16">
        <f t="shared" si="13"/>
        <v>6100000</v>
      </c>
      <c r="F15" s="15">
        <f t="shared" si="14"/>
        <v>15062</v>
      </c>
      <c r="G15" s="15">
        <f t="shared" si="15"/>
        <v>12551</v>
      </c>
      <c r="H15" s="15">
        <f t="shared" si="16"/>
        <v>10460</v>
      </c>
      <c r="I15" s="15" t="e">
        <f>#REF!</f>
        <v>#REF!</v>
      </c>
      <c r="J15" s="15" t="str">
        <f t="shared" si="17"/>
        <v>roadpalli</v>
      </c>
      <c r="K15" s="11"/>
      <c r="L15" s="11"/>
      <c r="M15" s="11"/>
      <c r="N15" s="11"/>
      <c r="O15" s="11">
        <v>0</v>
      </c>
      <c r="P15" s="11">
        <f t="shared" si="18"/>
        <v>0</v>
      </c>
      <c r="Q15" s="11">
        <v>405</v>
      </c>
      <c r="R15" s="17">
        <v>6100000</v>
      </c>
      <c r="S15" s="11" t="s">
        <v>28</v>
      </c>
      <c r="T15" s="8"/>
    </row>
    <row r="16" spans="1:20" x14ac:dyDescent="0.25">
      <c r="A16" s="4">
        <f t="shared" ref="A16" si="19">N16</f>
        <v>0</v>
      </c>
      <c r="B16" s="4">
        <f t="shared" ref="B16" si="20">Q16</f>
        <v>416.66666666666669</v>
      </c>
      <c r="C16" s="4">
        <f t="shared" ref="C16" si="21">B16*1.2</f>
        <v>500</v>
      </c>
      <c r="D16" s="10">
        <f t="shared" ref="D16" si="22">C16*1.2</f>
        <v>600</v>
      </c>
      <c r="E16" s="16">
        <f t="shared" ref="E16" si="23">R16</f>
        <v>6500000</v>
      </c>
      <c r="F16" s="15">
        <f t="shared" ref="F16" si="24">ROUND((E16/B16),0)</f>
        <v>15600</v>
      </c>
      <c r="G16" s="15">
        <f t="shared" ref="G16" si="25">ROUND((E16/C16),0)</f>
        <v>13000</v>
      </c>
      <c r="H16" s="15">
        <f t="shared" ref="H16" si="26">ROUND((E16/D16),0)</f>
        <v>10833</v>
      </c>
      <c r="I16" s="15" t="e">
        <f>#REF!</f>
        <v>#REF!</v>
      </c>
      <c r="J16" s="15" t="str">
        <f t="shared" ref="J16" si="27">S16</f>
        <v>roadpalli</v>
      </c>
      <c r="K16" s="11"/>
      <c r="L16" s="11"/>
      <c r="M16" s="11"/>
      <c r="N16" s="11"/>
      <c r="O16" s="11">
        <v>0</v>
      </c>
      <c r="P16" s="11">
        <v>500</v>
      </c>
      <c r="Q16" s="11">
        <f t="shared" ref="Q16" si="28">P16/1.2</f>
        <v>416.66666666666669</v>
      </c>
      <c r="R16" s="17">
        <v>6500000</v>
      </c>
      <c r="S16" s="11" t="s">
        <v>28</v>
      </c>
      <c r="T16" s="8"/>
    </row>
    <row r="17" spans="1:24" x14ac:dyDescent="0.25">
      <c r="A17" s="4">
        <f t="shared" ref="A17:A19" si="29">N17</f>
        <v>0</v>
      </c>
      <c r="B17" s="4">
        <f t="shared" ref="B17:B19" si="30">Q17</f>
        <v>327</v>
      </c>
      <c r="C17" s="4">
        <f t="shared" ref="C17:C19" si="31">B17*1.2</f>
        <v>392.4</v>
      </c>
      <c r="D17" s="10">
        <f t="shared" ref="D17:D19" si="32">C17*1.2</f>
        <v>470.87999999999994</v>
      </c>
      <c r="E17" s="16">
        <f t="shared" ref="E17:E19" si="33">R17</f>
        <v>5500000</v>
      </c>
      <c r="F17" s="15">
        <f t="shared" ref="F17:F19" si="34">ROUND((E17/B17),0)</f>
        <v>16820</v>
      </c>
      <c r="G17" s="15">
        <f t="shared" ref="G17:G19" si="35">ROUND((E17/C17),0)</f>
        <v>14016</v>
      </c>
      <c r="H17" s="15">
        <f t="shared" ref="H17:H19" si="36">ROUND((E17/D17),0)</f>
        <v>11680</v>
      </c>
      <c r="I17" s="15" t="e">
        <f>#REF!</f>
        <v>#REF!</v>
      </c>
      <c r="J17" s="15" t="str">
        <f t="shared" ref="J17:J19" si="37">S17</f>
        <v>kalamboli</v>
      </c>
      <c r="K17" s="11"/>
      <c r="L17" s="11"/>
      <c r="M17" s="11"/>
      <c r="N17" s="11"/>
      <c r="O17" s="11">
        <v>0</v>
      </c>
      <c r="P17" s="11">
        <f t="shared" si="18"/>
        <v>0</v>
      </c>
      <c r="Q17" s="11">
        <v>327</v>
      </c>
      <c r="R17" s="17">
        <v>5500000</v>
      </c>
      <c r="S17" s="11" t="s">
        <v>24</v>
      </c>
      <c r="T17" s="8"/>
    </row>
    <row r="18" spans="1:24" x14ac:dyDescent="0.25">
      <c r="A18" s="4">
        <f t="shared" si="29"/>
        <v>0</v>
      </c>
      <c r="B18" s="4">
        <f t="shared" si="30"/>
        <v>0</v>
      </c>
      <c r="C18" s="4">
        <f t="shared" si="31"/>
        <v>0</v>
      </c>
      <c r="D18" s="10">
        <f t="shared" si="32"/>
        <v>0</v>
      </c>
      <c r="E18" s="16">
        <f t="shared" si="33"/>
        <v>0</v>
      </c>
      <c r="F18" s="10" t="e">
        <f t="shared" si="34"/>
        <v>#DIV/0!</v>
      </c>
      <c r="G18" s="10" t="e">
        <f t="shared" si="35"/>
        <v>#DIV/0!</v>
      </c>
      <c r="H18" s="10" t="e">
        <f t="shared" si="36"/>
        <v>#DIV/0!</v>
      </c>
      <c r="I18" s="4" t="e">
        <f>#REF!</f>
        <v>#REF!</v>
      </c>
      <c r="J18" s="4" t="str">
        <f t="shared" si="37"/>
        <v>roadpalli</v>
      </c>
      <c r="O18">
        <v>0</v>
      </c>
      <c r="P18">
        <f t="shared" si="18"/>
        <v>0</v>
      </c>
      <c r="Q18">
        <f t="shared" ref="Q17:Q19" si="38">P18/1.2</f>
        <v>0</v>
      </c>
      <c r="R18" s="2">
        <v>0</v>
      </c>
      <c r="S18" s="8" t="s">
        <v>28</v>
      </c>
      <c r="T18" s="8"/>
    </row>
    <row r="19" spans="1:24" x14ac:dyDescent="0.25">
      <c r="A19" s="4">
        <f t="shared" si="29"/>
        <v>0</v>
      </c>
      <c r="B19" s="4">
        <f t="shared" si="30"/>
        <v>0</v>
      </c>
      <c r="C19" s="4">
        <f t="shared" si="31"/>
        <v>0</v>
      </c>
      <c r="D19" s="4">
        <f t="shared" si="32"/>
        <v>0</v>
      </c>
      <c r="E19" s="5">
        <f t="shared" si="33"/>
        <v>0</v>
      </c>
      <c r="F19" s="10" t="e">
        <f t="shared" si="34"/>
        <v>#DIV/0!</v>
      </c>
      <c r="G19" s="4" t="e">
        <f t="shared" si="35"/>
        <v>#DIV/0!</v>
      </c>
      <c r="H19" s="4" t="e">
        <f t="shared" si="36"/>
        <v>#DIV/0!</v>
      </c>
      <c r="I19" s="4" t="e">
        <f>#REF!</f>
        <v>#REF!</v>
      </c>
      <c r="J19" s="4" t="str">
        <f t="shared" si="37"/>
        <v>roadpalli</v>
      </c>
      <c r="O19">
        <v>0</v>
      </c>
      <c r="P19">
        <f t="shared" si="18"/>
        <v>0</v>
      </c>
      <c r="Q19">
        <f t="shared" si="38"/>
        <v>0</v>
      </c>
      <c r="R19" s="2">
        <v>0</v>
      </c>
      <c r="S19" s="8" t="s">
        <v>28</v>
      </c>
      <c r="T19" s="8"/>
    </row>
    <row r="20" spans="1:24" x14ac:dyDescent="0.25">
      <c r="A20" s="4"/>
      <c r="B20" s="4"/>
      <c r="C20" s="4"/>
      <c r="D20" s="4"/>
      <c r="E20" s="5"/>
      <c r="F20" s="10"/>
      <c r="G20" s="4"/>
      <c r="H20" s="4"/>
      <c r="I20" s="4"/>
      <c r="J20" s="4"/>
      <c r="R20" s="2"/>
      <c r="S20" s="8"/>
      <c r="T20" s="8"/>
    </row>
    <row r="21" spans="1:24" x14ac:dyDescent="0.25">
      <c r="G21" t="s">
        <v>13</v>
      </c>
    </row>
    <row r="22" spans="1:24" x14ac:dyDescent="0.25">
      <c r="G22" t="s">
        <v>14</v>
      </c>
      <c r="H22">
        <v>348</v>
      </c>
    </row>
    <row r="23" spans="1:24" x14ac:dyDescent="0.25">
      <c r="G23" t="s">
        <v>16</v>
      </c>
      <c r="H23">
        <v>17000</v>
      </c>
      <c r="O23" t="s">
        <v>22</v>
      </c>
      <c r="P23">
        <v>335</v>
      </c>
    </row>
    <row r="24" spans="1:24" x14ac:dyDescent="0.25">
      <c r="G24" t="s">
        <v>17</v>
      </c>
      <c r="H24">
        <f>H23*H22</f>
        <v>5916000</v>
      </c>
      <c r="I24">
        <f>H24/P25</f>
        <v>13920</v>
      </c>
      <c r="O24" t="s">
        <v>23</v>
      </c>
      <c r="P24">
        <v>90</v>
      </c>
    </row>
    <row r="25" spans="1:24" x14ac:dyDescent="0.25">
      <c r="P25">
        <f>P24+P23</f>
        <v>425</v>
      </c>
      <c r="Q25">
        <f>P25-H22</f>
        <v>77</v>
      </c>
    </row>
    <row r="26" spans="1:24" x14ac:dyDescent="0.25">
      <c r="G26" s="6"/>
      <c r="H26" s="6"/>
      <c r="P26">
        <v>13900</v>
      </c>
    </row>
    <row r="27" spans="1:24" x14ac:dyDescent="0.25">
      <c r="G27" t="s">
        <v>15</v>
      </c>
      <c r="P27">
        <f>P26*P25</f>
        <v>5907500</v>
      </c>
    </row>
    <row r="28" spans="1:24" x14ac:dyDescent="0.25">
      <c r="H28" t="s">
        <v>18</v>
      </c>
      <c r="P28" s="11">
        <f>P27/H22</f>
        <v>16975.57471264368</v>
      </c>
      <c r="Q28" s="11"/>
      <c r="R28" s="13"/>
      <c r="T28" s="11"/>
      <c r="U28" s="11"/>
      <c r="V28" s="11"/>
      <c r="W28" s="11"/>
      <c r="X28" s="11"/>
    </row>
    <row r="29" spans="1:24" x14ac:dyDescent="0.25">
      <c r="P29" s="11"/>
      <c r="Q29" s="14"/>
      <c r="R29" s="14"/>
      <c r="T29" s="14"/>
      <c r="U29" s="14"/>
      <c r="V29" s="11"/>
      <c r="W29" s="11"/>
      <c r="X29" s="11"/>
    </row>
    <row r="30" spans="1:24" x14ac:dyDescent="0.25">
      <c r="G30" t="s">
        <v>21</v>
      </c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G31" t="s">
        <v>27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P32" s="11"/>
      <c r="Q32" s="11"/>
      <c r="R32" s="12"/>
      <c r="T32" s="12"/>
      <c r="U32" s="12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16:24" x14ac:dyDescent="0.25">
      <c r="Q38" s="11"/>
      <c r="R38" s="11"/>
    </row>
    <row r="39" spans="16:24" x14ac:dyDescent="0.25">
      <c r="Q39" s="11"/>
      <c r="R39" s="11"/>
      <c r="T39" s="6"/>
    </row>
    <row r="40" spans="16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1EA32-BD74-41AA-9CDD-B802C1BAC8C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AEA9B-BA1C-4BC2-8BF2-95E7AE7D84A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9D28-75EB-486D-8ACC-3F32013EE26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2023-10-26T07:46:45Z</dcterms:modified>
</cp:coreProperties>
</file>