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F89DFE2-6707-435B-988E-69DA56FFC6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B19" i="1"/>
  <c r="B18" i="1"/>
  <c r="G5" i="1"/>
  <c r="F7" i="1"/>
  <c r="F6" i="1"/>
  <c r="F5" i="1"/>
  <c r="F8" i="1" s="1"/>
  <c r="J25" i="1"/>
  <c r="H5" i="1"/>
  <c r="E16" i="1" l="1"/>
  <c r="J30" i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<sst xmlns="http://schemas.openxmlformats.org/spreadsheetml/2006/main" count="29" uniqueCount="27">
  <si>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</si>
  <si>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</si>
  <si>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</si>
  <si>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</si>
  <si>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</si>
  <si>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</si>
  <si>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</si>
  <si>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</si>
  <si>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</si>
  <si>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</si>
  <si>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</si>
  <si>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</si>
  <si>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</si>
  <si>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</si>
  <si>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</si>
  <si>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</si>
  <si>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</si>
  <si>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</si>
  <si>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</si>
  <si>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</si>
  <si>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</si>
  <si>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</si>
  <si>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</si>
  <si>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</si>
  <si>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 area</t>
  </si>
  <si>
    <t>Flat Value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</si>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</sst>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0" fontId="14" fillId="6" borderId="1" xfId="0" applyFont="1" applyFill="1" applyBorder="1"/>
    <xf numFmtId="43" fontId="12" fillId="6" borderId="1" xfId="0" applyNumberFormat="1" applyFont="1" applyFill="1" applyBorder="1"/>
    <xf numFmtId="43" fontId="14" fillId="6" borderId="1" xfId="0" applyNumberFormat="1" applyFont="1" applyFill="1" applyBorder="1"/>
    <xf numFmtId="43" fontId="15" fillId="6" borderId="1" xfId="0" applyNumberFormat="1" applyFont="1" applyFill="1" applyBorder="1"/>
    <xf numFmtId="0" fontId="7" fillId="6" borderId="1" xfId="0" applyFont="1" applyFill="1" applyBorder="1"/>
    <xf numFmtId="0" fontId="0" fillId="6" borderId="1" xfId="0" applyFill="1" applyBorder="1"/>
    <xf numFmtId="43" fontId="0" fillId="6" borderId="1" xfId="0" applyNumberFormat="1" applyFill="1" applyBorder="1"/>
    <xf numFmtId="0" fontId="7" fillId="6" borderId="0" xfId="0" applyFont="1" applyFill="1"/>
    <xf numFmtId="0" fontId="0" fillId="6" borderId="0" xfId="0" applyFill="1"/>
    <xf numFmtId="43" fontId="0" fillId="6" borderId="8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2B9D-BE4B-4023-9DD3-BE513393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9078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F1192-F57F-403E-8B67-572942EFE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49503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A96E0-EC93-40C8-B9D9-D284F8F61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60703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249216</xdr:colOff>
      <xdr:row>35</xdr:row>
      <xdr:rowOff>181931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6BC30A-8AFC-43DE-A89F-7B51E710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2016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I15" sqref="I15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1" t="s">
        <v>25</v>
      </c>
      <c r="C2" s="41"/>
      <c r="D2" s="51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2">
        <v>7500</v>
      </c>
      <c r="C3" s="42"/>
      <c r="D3" s="37"/>
      <c r="E3" s="13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2">
        <v>2600</v>
      </c>
      <c r="C4" s="42"/>
      <c r="D4" s="37"/>
      <c r="E4" s="13"/>
      <c r="F4" t="s">
        <v>26</v>
      </c>
      <c r="G4" s="66" t="s">
        <v>24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2">
        <f>B3-B4</f>
        <v>4900</v>
      </c>
      <c r="C5" s="42"/>
      <c r="D5" s="37"/>
      <c r="E5" s="22">
        <f>F5*1.1</f>
        <v>678.57332399999996</v>
      </c>
      <c r="F5" s="67">
        <f>57.31*10.764</f>
        <v>616.88483999999994</v>
      </c>
      <c r="G5" s="68">
        <f>63.04*10.764</f>
        <v>678.56255999999996</v>
      </c>
      <c r="H5" s="29">
        <f>64.48*10.764</f>
        <v>694.06272000000001</v>
      </c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2">
        <f>B4</f>
        <v>2600</v>
      </c>
      <c r="C6" s="42"/>
      <c r="D6" s="37"/>
      <c r="E6" s="56"/>
      <c r="F6" s="56">
        <f>4.51*10.764</f>
        <v>48.545639999999992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2"/>
      <c r="E7" s="46"/>
      <c r="F7" s="22">
        <f>3.19*10.764</f>
        <v>34.337159999999997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3"/>
      <c r="E8" s="47"/>
      <c r="F8" s="22">
        <f>SUM(F5:F7)</f>
        <v>699.76764000000003</v>
      </c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2"/>
      <c r="E9" s="46"/>
      <c r="F9" s="48"/>
      <c r="G9" s="44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2"/>
      <c r="E10" s="46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3">
        <f>B10%</f>
        <v>0</v>
      </c>
      <c r="C11" s="43"/>
      <c r="D11" s="54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2">
        <f>B6*B11</f>
        <v>0</v>
      </c>
      <c r="C12" s="42"/>
      <c r="D12" s="55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2">
        <f>B6-B12</f>
        <v>2600</v>
      </c>
      <c r="C13" s="42"/>
      <c r="D13" s="55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2">
        <f>B5</f>
        <v>4900</v>
      </c>
      <c r="C14" s="42"/>
      <c r="D14" s="37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2">
        <f>B14+B13</f>
        <v>7500</v>
      </c>
      <c r="C15" s="42"/>
      <c r="D15" s="37"/>
      <c r="E15" s="13"/>
      <c r="F15" s="16"/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70" t="s">
        <v>23</v>
      </c>
      <c r="B16" s="69">
        <v>700</v>
      </c>
      <c r="C16" s="69"/>
      <c r="D16" s="70"/>
      <c r="E16" s="13" t="e">
        <f>F5/F16</f>
        <v>#DIV/0!</v>
      </c>
      <c r="F16" s="28"/>
      <c r="G16" s="31"/>
      <c r="H16" s="27"/>
      <c r="I16" s="45"/>
      <c r="L16" s="5"/>
      <c r="N16" s="11"/>
      <c r="O16" s="6"/>
    </row>
    <row r="17" spans="1:15" ht="16.5" x14ac:dyDescent="0.3">
      <c r="A17" s="70" t="s">
        <v>11</v>
      </c>
      <c r="B17" s="71">
        <f>B15*B16</f>
        <v>5250000</v>
      </c>
      <c r="C17" s="71"/>
      <c r="D17" s="72"/>
      <c r="E17" s="13"/>
      <c r="F17" s="28"/>
      <c r="G17" s="28"/>
      <c r="H17" s="27"/>
      <c r="I17" s="45"/>
      <c r="L17" s="5"/>
      <c r="N17" s="27"/>
      <c r="O17" s="45"/>
    </row>
    <row r="18" spans="1:15" ht="16.5" x14ac:dyDescent="0.3">
      <c r="A18" s="70" t="s">
        <v>12</v>
      </c>
      <c r="B18" s="71">
        <f>679*B4</f>
        <v>1765400</v>
      </c>
      <c r="C18" s="71"/>
      <c r="D18" s="72"/>
      <c r="E18" s="13"/>
      <c r="F18" s="13"/>
      <c r="G18" s="13"/>
      <c r="I18" s="6"/>
    </row>
    <row r="19" spans="1:15" ht="16.5" x14ac:dyDescent="0.3">
      <c r="A19" s="69" t="s">
        <v>16</v>
      </c>
      <c r="B19" s="73">
        <f>B17*0.025/12</f>
        <v>10937.5</v>
      </c>
      <c r="C19" s="71"/>
      <c r="D19" s="71"/>
      <c r="E19" s="13"/>
    </row>
    <row r="20" spans="1:15" x14ac:dyDescent="0.25">
      <c r="B20" s="24"/>
      <c r="C20" s="24"/>
      <c r="D20">
        <v>55000</v>
      </c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74"/>
      <c r="C25" s="74">
        <v>645</v>
      </c>
      <c r="D25" s="75"/>
      <c r="E25" s="75"/>
      <c r="F25" s="75">
        <v>5200000</v>
      </c>
      <c r="G25" s="76">
        <f t="shared" ref="G25:G31" si="0">F25/C25</f>
        <v>8062.0155038759694</v>
      </c>
      <c r="H25" s="76" t="e">
        <f>F25/D25</f>
        <v>#DIV/0!</v>
      </c>
      <c r="I25" s="76" t="e">
        <f t="shared" ref="I25:I31" si="1">F25/B25</f>
        <v>#DIV/0!</v>
      </c>
      <c r="J25" s="75">
        <f>B25/C25</f>
        <v>0</v>
      </c>
      <c r="K25" s="33"/>
    </row>
    <row r="26" spans="1:15" ht="17.25" x14ac:dyDescent="0.3">
      <c r="B26" s="74"/>
      <c r="C26" s="74">
        <v>700</v>
      </c>
      <c r="D26" s="75"/>
      <c r="E26" s="75"/>
      <c r="F26" s="75">
        <v>4800000</v>
      </c>
      <c r="G26" s="76">
        <f t="shared" si="0"/>
        <v>6857.1428571428569</v>
      </c>
      <c r="H26" s="76" t="e">
        <f>F26/D26</f>
        <v>#DIV/0!</v>
      </c>
      <c r="I26" s="76" t="e">
        <f t="shared" si="1"/>
        <v>#DIV/0!</v>
      </c>
      <c r="J26" s="75">
        <f t="shared" ref="J26:J30" si="2">D26/C26</f>
        <v>0</v>
      </c>
      <c r="K26" s="33"/>
    </row>
    <row r="27" spans="1:15" x14ac:dyDescent="0.25">
      <c r="B27" s="60"/>
      <c r="C27" s="60">
        <v>709</v>
      </c>
      <c r="D27" s="49"/>
      <c r="E27" s="61"/>
      <c r="F27" s="62">
        <v>5900000</v>
      </c>
      <c r="G27" s="62">
        <f t="shared" si="0"/>
        <v>8321.579689703809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0"/>
      <c r="D28" s="49"/>
      <c r="E28" s="49"/>
      <c r="F28" s="22"/>
      <c r="G28" s="50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0"/>
      <c r="D29" s="49"/>
      <c r="F29" s="39"/>
      <c r="G29" s="39" t="e">
        <f t="shared" si="0"/>
        <v>#DIV/0!</v>
      </c>
      <c r="H29" s="22" t="e">
        <f t="shared" si="3"/>
        <v>#DIV/0!</v>
      </c>
      <c r="I29" s="39" t="e">
        <f t="shared" si="1"/>
        <v>#DIV/0!</v>
      </c>
      <c r="J29" s="38" t="e">
        <f t="shared" si="2"/>
        <v>#DIV/0!</v>
      </c>
    </row>
    <row r="30" spans="1:15" x14ac:dyDescent="0.25">
      <c r="B30" s="77"/>
      <c r="C30" s="77"/>
      <c r="D30" s="75"/>
      <c r="E30" s="78"/>
      <c r="F30" s="79"/>
      <c r="G30" s="79" t="e">
        <f t="shared" si="0"/>
        <v>#DIV/0!</v>
      </c>
      <c r="H30" s="79" t="e">
        <f t="shared" si="3"/>
        <v>#DIV/0!</v>
      </c>
      <c r="I30" s="79" t="e">
        <f t="shared" si="1"/>
        <v>#DIV/0!</v>
      </c>
      <c r="J30" s="38" t="e">
        <f t="shared" si="2"/>
        <v>#DIV/0!</v>
      </c>
    </row>
    <row r="31" spans="1:15" x14ac:dyDescent="0.25">
      <c r="F31" s="38"/>
      <c r="G31" s="39" t="e">
        <f t="shared" si="0"/>
        <v>#DIV/0!</v>
      </c>
      <c r="H31" s="39" t="e">
        <f t="shared" si="3"/>
        <v>#DIV/0!</v>
      </c>
      <c r="I31" s="39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3"/>
      <c r="C33" s="63"/>
      <c r="D33" s="64" t="e">
        <f>C33/B33</f>
        <v>#DIV/0!</v>
      </c>
      <c r="E33" s="64">
        <v>780000</v>
      </c>
      <c r="F33" s="64">
        <v>30000</v>
      </c>
      <c r="G33" s="65">
        <f>F33+E33+C33</f>
        <v>810000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720000</v>
      </c>
      <c r="F34" s="64">
        <v>30000</v>
      </c>
      <c r="G34" s="13">
        <f>F34+E34+C34</f>
        <v>750000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57"/>
      <c r="C37" s="57"/>
      <c r="D37" s="58" t="e">
        <f>C37/B37</f>
        <v>#DIV/0!</v>
      </c>
      <c r="E37" s="58">
        <v>210000</v>
      </c>
      <c r="F37" s="58">
        <v>30000</v>
      </c>
      <c r="G37" s="59">
        <f>F37+E37+C37</f>
        <v>240000</v>
      </c>
      <c r="H37" s="58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2023-11-07T07:10:37Z</dcterms:modified>
</cp:coreProperties>
</file>