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570" windowHeight="7935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B34" i="1"/>
  <c r="B33" i="1"/>
  <c r="B10" i="1"/>
  <c r="B11" i="1" s="1"/>
  <c r="B8" i="1"/>
  <c r="B6" i="1"/>
  <c r="B5" i="1"/>
  <c r="B14" i="1" s="1"/>
  <c r="B12" i="1" l="1"/>
  <c r="B13" i="1" s="1"/>
  <c r="B15" i="1" s="1"/>
  <c r="B17" i="1" s="1"/>
  <c r="B19" i="1" l="1"/>
  <c r="G6" i="1" l="1"/>
  <c r="G8" i="1" s="1"/>
  <c r="G9" i="1" s="1"/>
  <c r="F6" i="1"/>
  <c r="H6" i="1" s="1"/>
  <c r="F12" i="1"/>
  <c r="J26" i="1" l="1"/>
  <c r="I33" i="1" l="1"/>
  <c r="I35" i="1"/>
  <c r="J35" i="1" s="1"/>
  <c r="G36" i="1"/>
  <c r="H36" i="1" s="1"/>
  <c r="D36" i="1"/>
  <c r="G35" i="1"/>
  <c r="J4" i="1" l="1"/>
  <c r="H27" i="1" l="1"/>
  <c r="J5" i="1" l="1"/>
  <c r="H26" i="1"/>
  <c r="H25" i="1"/>
  <c r="G25" i="1" l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I30" i="1" l="1"/>
  <c r="I29" i="1"/>
  <c r="I31" i="1"/>
  <c r="D35" i="1" l="1"/>
  <c r="I25" i="1"/>
  <c r="D33" i="1" l="1"/>
  <c r="I26" i="1"/>
  <c r="I27" i="1"/>
  <c r="I28" i="1"/>
  <c r="H3" i="1" l="1"/>
</calcChain>
</file>

<file path=xl/sharedStrings.xml><?xml version="1.0" encoding="utf-8"?>
<sst xmlns="http://schemas.openxmlformats.org/spreadsheetml/2006/main" count="30" uniqueCount="28">
  <si>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</si>
  <si>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</si>
  <si>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</si>
  <si>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</si>
  <si>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</si>
  <si>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</si>
  <si>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</si>
  <si>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</si>
  <si>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</si>
  <si>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</si>
  <si>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</si>
  <si>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</si>
  <si>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</si>
  <si>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</si>
  <si>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FB Area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</si>
  <si>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</si>
  <si>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</si>
  <si>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</si>
  <si>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</si>
  <si>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</si>
  <si>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</si>
  <si>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</si>
  <si>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</si>
  <si>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</si>
  <si>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</si>
  <si>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</si>
  <si>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IV</t>
  </si>
  <si>
    <t>Rental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</si>
</sst>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-* #,##0.000_-;\-* #,##0.000_-;_-* &quot;-&quot;?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164" fontId="11" fillId="0" borderId="1" xfId="0" applyNumberFormat="1" applyFont="1" applyBorder="1"/>
    <xf numFmtId="0" fontId="13" fillId="0" borderId="1" xfId="0" applyFont="1" applyBorder="1"/>
    <xf numFmtId="164" fontId="11" fillId="0" borderId="1" xfId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165" fontId="11" fillId="0" borderId="1" xfId="1" applyNumberFormat="1" applyFont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0" fontId="0" fillId="2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2" fontId="0" fillId="0" borderId="0" xfId="1" applyNumberFormat="1" applyFont="1" applyBorder="1"/>
    <xf numFmtId="164" fontId="0" fillId="0" borderId="0" xfId="1" applyFont="1" applyBorder="1"/>
    <xf numFmtId="0" fontId="0" fillId="0" borderId="0" xfId="0" applyFill="1"/>
    <xf numFmtId="164" fontId="7" fillId="0" borderId="0" xfId="0" applyNumberFormat="1" applyFont="1" applyFill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10" fontId="11" fillId="0" borderId="1" xfId="1" applyNumberFormat="1" applyFont="1" applyBorder="1"/>
    <xf numFmtId="0" fontId="12" fillId="2" borderId="1" xfId="0" applyFont="1" applyFill="1" applyBorder="1"/>
    <xf numFmtId="164" fontId="14" fillId="2" borderId="1" xfId="0" applyNumberFormat="1" applyFont="1" applyFill="1" applyBorder="1"/>
    <xf numFmtId="164" fontId="15" fillId="2" borderId="1" xfId="0" applyNumberFormat="1" applyFont="1" applyFill="1" applyBorder="1"/>
    <xf numFmtId="166" fontId="0" fillId="0" borderId="0" xfId="0" applyNumberFormat="1"/>
    <xf numFmtId="43" fontId="6" fillId="0" borderId="0" xfId="0" applyNumberFormat="1" applyFont="1"/>
    <xf numFmtId="10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8</xdr:col>
      <xdr:colOff>562726</xdr:colOff>
      <xdr:row>31</xdr:row>
      <xdr:rowOff>19868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5382376" cy="585869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496050</xdr:colOff>
      <xdr:row>31</xdr:row>
      <xdr:rowOff>115140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372850" cy="6020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373399</xdr:colOff>
      <xdr:row>44</xdr:row>
      <xdr:rowOff>77381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84599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249556</xdr:colOff>
      <xdr:row>43</xdr:row>
      <xdr:rowOff>39249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60756" cy="823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tabSelected="1" zoomScaleNormal="100" workbookViewId="0">
      <selection activeCell="B19" sqref="B19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6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43"/>
      <c r="C2" s="45"/>
      <c r="D2" s="46"/>
      <c r="E2" s="18"/>
      <c r="F2" t="s">
        <v>1</v>
      </c>
      <c r="I2" s="5"/>
      <c r="L2" s="4"/>
      <c r="O2" s="5"/>
    </row>
    <row r="3" spans="1:15" ht="16.5" x14ac:dyDescent="0.3">
      <c r="A3" s="51" t="s">
        <v>15</v>
      </c>
      <c r="B3" s="31">
        <v>8000</v>
      </c>
      <c r="E3" s="14"/>
      <c r="F3">
        <v>2016</v>
      </c>
      <c r="G3" s="6">
        <v>2023</v>
      </c>
      <c r="H3" s="7">
        <f>G3-F3</f>
        <v>7</v>
      </c>
      <c r="I3" s="5"/>
      <c r="J3">
        <v>26620</v>
      </c>
      <c r="L3" s="4"/>
      <c r="M3" s="6"/>
      <c r="N3" s="7"/>
      <c r="O3" s="5"/>
    </row>
    <row r="4" spans="1:15" ht="16.5" x14ac:dyDescent="0.3">
      <c r="A4" s="51" t="s">
        <v>16</v>
      </c>
      <c r="B4" s="31">
        <v>2600</v>
      </c>
      <c r="D4" s="14"/>
      <c r="E4" s="14"/>
      <c r="F4" s="44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52" t="s">
        <v>17</v>
      </c>
      <c r="B5" s="22">
        <f>B3-B4</f>
        <v>5400</v>
      </c>
      <c r="D5" s="14"/>
      <c r="F5" t="s">
        <v>10</v>
      </c>
      <c r="G5" s="31" t="s">
        <v>12</v>
      </c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53" t="s">
        <v>18</v>
      </c>
      <c r="B6" s="22">
        <f>B4</f>
        <v>2600</v>
      </c>
      <c r="D6" s="14"/>
      <c r="E6" s="14"/>
      <c r="F6" s="14">
        <f>48.42*10.764</f>
        <v>521.19287999999995</v>
      </c>
      <c r="G6" s="14">
        <f>58.1*10.764</f>
        <v>625.38839999999993</v>
      </c>
      <c r="H6" s="31">
        <f>F6*1.2</f>
        <v>625.43145599999991</v>
      </c>
      <c r="I6" s="38"/>
      <c r="J6" s="19"/>
      <c r="L6" s="4"/>
      <c r="M6" s="6"/>
      <c r="N6" s="7"/>
      <c r="O6" s="5"/>
    </row>
    <row r="7" spans="1:15" ht="16.5" x14ac:dyDescent="0.3">
      <c r="A7" s="32" t="s">
        <v>19</v>
      </c>
      <c r="B7" s="20">
        <v>7</v>
      </c>
      <c r="D7" s="14"/>
      <c r="E7" s="14"/>
      <c r="F7" s="14"/>
      <c r="G7" s="14">
        <v>4800</v>
      </c>
      <c r="H7" s="22"/>
      <c r="I7" s="38"/>
      <c r="J7" s="19"/>
      <c r="L7" s="4"/>
      <c r="M7" s="9"/>
      <c r="N7" s="10"/>
      <c r="O7" s="5"/>
    </row>
    <row r="8" spans="1:15" ht="16.5" x14ac:dyDescent="0.3">
      <c r="A8" s="32" t="s">
        <v>20</v>
      </c>
      <c r="B8" s="20">
        <f>B9-B7</f>
        <v>53</v>
      </c>
      <c r="E8" s="58"/>
      <c r="F8" s="14"/>
      <c r="G8" s="37">
        <f>G7*G6</f>
        <v>3001864.32</v>
      </c>
      <c r="H8" s="40"/>
      <c r="I8" s="19"/>
      <c r="J8" s="59"/>
      <c r="L8" s="4"/>
      <c r="M8" s="9"/>
      <c r="N8" s="10"/>
      <c r="O8" s="5"/>
    </row>
    <row r="9" spans="1:15" ht="16.5" x14ac:dyDescent="0.3">
      <c r="A9" s="32" t="s">
        <v>21</v>
      </c>
      <c r="B9" s="20">
        <v>60</v>
      </c>
      <c r="F9" s="26"/>
      <c r="G9" s="33">
        <f>G8/521</f>
        <v>5761.7357389635317</v>
      </c>
      <c r="H9" s="39"/>
      <c r="I9" s="19"/>
      <c r="J9" s="19"/>
      <c r="K9" s="17"/>
      <c r="L9" s="17"/>
      <c r="M9" s="15"/>
      <c r="N9" s="10"/>
      <c r="O9" s="5"/>
    </row>
    <row r="10" spans="1:15" ht="16.5" x14ac:dyDescent="0.3">
      <c r="A10" s="32" t="s">
        <v>22</v>
      </c>
      <c r="B10" s="20">
        <f>90*B7/B9</f>
        <v>10.5</v>
      </c>
      <c r="F10" s="14"/>
      <c r="G10" s="33"/>
      <c r="H10" s="39"/>
      <c r="I10" s="19"/>
      <c r="J10" s="19"/>
      <c r="K10" s="17"/>
      <c r="L10" s="17"/>
      <c r="M10" s="15"/>
      <c r="N10" s="10"/>
      <c r="O10" s="5"/>
    </row>
    <row r="11" spans="1:15" ht="16.5" x14ac:dyDescent="0.3">
      <c r="A11" s="32"/>
      <c r="B11" s="54">
        <f>B10%</f>
        <v>0.105</v>
      </c>
      <c r="E11" s="47"/>
      <c r="F11" s="14" t="s">
        <v>11</v>
      </c>
      <c r="G11" s="33" t="s">
        <v>14</v>
      </c>
      <c r="H11" s="41"/>
      <c r="I11" s="19"/>
      <c r="J11" s="19"/>
      <c r="K11" s="17"/>
      <c r="L11" s="17"/>
      <c r="M11" s="15"/>
      <c r="N11" s="11"/>
      <c r="O11" s="5"/>
    </row>
    <row r="12" spans="1:15" ht="16.5" x14ac:dyDescent="0.3">
      <c r="A12" s="51" t="s">
        <v>23</v>
      </c>
      <c r="B12" s="22">
        <f>B6*B11</f>
        <v>273</v>
      </c>
      <c r="D12" s="60"/>
      <c r="E12" s="48"/>
      <c r="F12" s="14">
        <f>138+9+89+24+20+116+25+85+36+25+15+38</f>
        <v>620</v>
      </c>
      <c r="G12" s="13">
        <v>113</v>
      </c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51" t="s">
        <v>24</v>
      </c>
      <c r="B13" s="33">
        <f>B6-B12</f>
        <v>2327</v>
      </c>
      <c r="D13" s="14"/>
      <c r="E13" s="48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51" t="s">
        <v>17</v>
      </c>
      <c r="B14" s="31">
        <f>B5</f>
        <v>5400</v>
      </c>
      <c r="D14" s="14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51" t="s">
        <v>25</v>
      </c>
      <c r="B15" s="31">
        <f>B14+B13</f>
        <v>7727</v>
      </c>
      <c r="D15" s="14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32" t="s">
        <v>13</v>
      </c>
      <c r="B16" s="20">
        <v>521</v>
      </c>
      <c r="D16" s="14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32" t="s">
        <v>0</v>
      </c>
      <c r="B17" s="22">
        <f>B16*B15</f>
        <v>4025767</v>
      </c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55" t="s">
        <v>26</v>
      </c>
      <c r="B18" s="56">
        <f>625*B4</f>
        <v>1625000</v>
      </c>
      <c r="D18" s="14"/>
      <c r="E18" s="14"/>
      <c r="F18" s="14"/>
      <c r="G18" s="14"/>
      <c r="I18" s="5"/>
    </row>
    <row r="19" spans="1:15" ht="16.5" x14ac:dyDescent="0.3">
      <c r="A19" s="55" t="s">
        <v>27</v>
      </c>
      <c r="B19" s="57">
        <f>B17*0.03/12</f>
        <v>10064.4175</v>
      </c>
      <c r="D19" s="14"/>
      <c r="E19" s="14"/>
      <c r="I19" s="14"/>
    </row>
    <row r="20" spans="1:15" x14ac:dyDescent="0.25">
      <c r="A20" s="49"/>
      <c r="B20" s="50"/>
      <c r="D20" s="14"/>
    </row>
    <row r="21" spans="1:15" x14ac:dyDescent="0.25">
      <c r="B21" s="24"/>
      <c r="C21" s="24"/>
    </row>
    <row r="22" spans="1:15" x14ac:dyDescent="0.25">
      <c r="F22" s="14"/>
    </row>
    <row r="23" spans="1:15" x14ac:dyDescent="0.25">
      <c r="D23" t="s">
        <v>2</v>
      </c>
    </row>
    <row r="24" spans="1:15" x14ac:dyDescent="0.25">
      <c r="B24" s="21" t="s">
        <v>7</v>
      </c>
      <c r="C24" s="21" t="s">
        <v>3</v>
      </c>
      <c r="D24" s="20" t="s">
        <v>8</v>
      </c>
      <c r="E24" s="20"/>
      <c r="F24" s="20" t="s">
        <v>0</v>
      </c>
      <c r="G24" s="20" t="s">
        <v>4</v>
      </c>
      <c r="H24" s="20" t="s">
        <v>5</v>
      </c>
      <c r="I24" s="20" t="s">
        <v>6</v>
      </c>
      <c r="J24" s="20"/>
    </row>
    <row r="25" spans="1:15" ht="17.25" x14ac:dyDescent="0.3">
      <c r="B25" s="21"/>
      <c r="C25" s="21">
        <v>431</v>
      </c>
      <c r="D25" s="20">
        <v>680</v>
      </c>
      <c r="E25" s="20"/>
      <c r="F25" s="20">
        <v>4200000</v>
      </c>
      <c r="G25" s="22">
        <f t="shared" ref="G25:G31" si="0">F25/C25</f>
        <v>9744.7795823665892</v>
      </c>
      <c r="H25" s="22">
        <f>F25/D25</f>
        <v>6176.4705882352937</v>
      </c>
      <c r="I25" s="22" t="e">
        <f t="shared" ref="I25:I31" si="1">F25/B25</f>
        <v>#DIV/0!</v>
      </c>
      <c r="J25" s="20"/>
      <c r="K25" s="29"/>
    </row>
    <row r="26" spans="1:15" ht="17.25" x14ac:dyDescent="0.3">
      <c r="B26" s="21"/>
      <c r="C26" s="21">
        <v>467</v>
      </c>
      <c r="D26" s="20">
        <v>650</v>
      </c>
      <c r="E26" s="20"/>
      <c r="F26" s="20">
        <v>4189000</v>
      </c>
      <c r="G26" s="22">
        <f t="shared" si="0"/>
        <v>8970.0214132762321</v>
      </c>
      <c r="H26" s="22">
        <f>F26/D26</f>
        <v>6444.6153846153848</v>
      </c>
      <c r="I26" s="22" t="e">
        <f t="shared" si="1"/>
        <v>#DIV/0!</v>
      </c>
      <c r="J26" s="20">
        <f>B26/C26</f>
        <v>0</v>
      </c>
      <c r="K26" s="29"/>
    </row>
    <row r="27" spans="1:15" x14ac:dyDescent="0.25">
      <c r="B27" s="21"/>
      <c r="C27" s="21"/>
      <c r="D27" s="20"/>
      <c r="E27" s="20"/>
      <c r="F27" s="22"/>
      <c r="G27" s="22" t="e">
        <f t="shared" si="0"/>
        <v>#DIV/0!</v>
      </c>
      <c r="H27" s="22" t="e">
        <f>F27/D27</f>
        <v>#DIV/0!</v>
      </c>
      <c r="I27" s="22" t="e">
        <f t="shared" si="1"/>
        <v>#DIV/0!</v>
      </c>
      <c r="J27" s="20"/>
    </row>
    <row r="28" spans="1:15" x14ac:dyDescent="0.25">
      <c r="B28" s="21"/>
      <c r="C28" s="21"/>
      <c r="D28" s="20"/>
      <c r="E28" s="20"/>
      <c r="F28" s="22"/>
      <c r="G28" s="22" t="e">
        <f t="shared" si="0"/>
        <v>#DIV/0!</v>
      </c>
      <c r="H28" s="22" t="e">
        <f t="shared" ref="H28:H31" si="2">F28/D28</f>
        <v>#DIV/0!</v>
      </c>
      <c r="I28" s="22" t="e">
        <f t="shared" si="1"/>
        <v>#DIV/0!</v>
      </c>
      <c r="J28" s="20"/>
    </row>
    <row r="29" spans="1:15" x14ac:dyDescent="0.25">
      <c r="C29" s="21"/>
      <c r="D29" s="34"/>
      <c r="F29" s="35"/>
      <c r="G29" s="35" t="e">
        <f t="shared" si="0"/>
        <v>#DIV/0!</v>
      </c>
      <c r="H29" s="22" t="e">
        <f t="shared" si="2"/>
        <v>#DIV/0!</v>
      </c>
      <c r="I29" s="35" t="e">
        <f t="shared" si="1"/>
        <v>#DIV/0!</v>
      </c>
      <c r="J29" s="20"/>
    </row>
    <row r="30" spans="1:15" x14ac:dyDescent="0.25">
      <c r="D30" s="34"/>
      <c r="F30" s="35"/>
      <c r="G30" s="35" t="e">
        <f t="shared" si="0"/>
        <v>#DIV/0!</v>
      </c>
      <c r="H30" s="35" t="e">
        <f t="shared" si="2"/>
        <v>#DIV/0!</v>
      </c>
      <c r="I30" s="35" t="e">
        <f t="shared" si="1"/>
        <v>#DIV/0!</v>
      </c>
      <c r="J30" s="20"/>
    </row>
    <row r="31" spans="1:15" x14ac:dyDescent="0.25">
      <c r="F31" s="34"/>
      <c r="G31" s="35" t="e">
        <f t="shared" si="0"/>
        <v>#DIV/0!</v>
      </c>
      <c r="H31" s="35" t="e">
        <f t="shared" si="2"/>
        <v>#DIV/0!</v>
      </c>
      <c r="I31" s="35" t="e">
        <f t="shared" si="1"/>
        <v>#DIV/0!</v>
      </c>
      <c r="J31" s="20"/>
    </row>
    <row r="32" spans="1:15" x14ac:dyDescent="0.25">
      <c r="B32" s="18" t="s">
        <v>9</v>
      </c>
    </row>
    <row r="33" spans="1:10" x14ac:dyDescent="0.25">
      <c r="B33" s="18">
        <f>28.37*10.764</f>
        <v>305.37468000000001</v>
      </c>
      <c r="C33" s="18">
        <v>2450000</v>
      </c>
      <c r="D33" s="42">
        <f>C33/B33</f>
        <v>8022.9310432678958</v>
      </c>
      <c r="E33">
        <v>171500</v>
      </c>
      <c r="F33">
        <v>24500</v>
      </c>
      <c r="G33">
        <f>F33+E33+C33</f>
        <v>2646000</v>
      </c>
      <c r="H33">
        <f>G33/B33</f>
        <v>8664.7655267293285</v>
      </c>
      <c r="I33" s="14">
        <f>A33/B33</f>
        <v>0</v>
      </c>
      <c r="J33" s="14"/>
    </row>
    <row r="34" spans="1:10" x14ac:dyDescent="0.25">
      <c r="B34" s="18">
        <f>43.21*10.764</f>
        <v>465.11243999999999</v>
      </c>
      <c r="C34" s="18">
        <v>2083000</v>
      </c>
      <c r="D34" s="42">
        <f>C34/B34</f>
        <v>4478.4869654314125</v>
      </c>
      <c r="E34">
        <v>145900</v>
      </c>
      <c r="F34">
        <v>20900</v>
      </c>
      <c r="G34">
        <f>F34+E34+C34</f>
        <v>2249800</v>
      </c>
      <c r="H34">
        <f>G34/B34</f>
        <v>4837.109925505325</v>
      </c>
      <c r="I34" s="14"/>
    </row>
    <row r="35" spans="1:10" x14ac:dyDescent="0.25">
      <c r="D35" s="42" t="e">
        <f>C35/B35</f>
        <v>#DIV/0!</v>
      </c>
      <c r="E35">
        <v>885000</v>
      </c>
      <c r="F35">
        <v>30000</v>
      </c>
      <c r="G35">
        <f>F35+E35+C35</f>
        <v>915000</v>
      </c>
      <c r="H35" t="e">
        <f>G35/B35</f>
        <v>#DIV/0!</v>
      </c>
      <c r="I35">
        <f>B35/1.2</f>
        <v>0</v>
      </c>
      <c r="J35" t="e">
        <f>C35/I35</f>
        <v>#DIV/0!</v>
      </c>
    </row>
    <row r="36" spans="1:10" ht="15.75" x14ac:dyDescent="0.25">
      <c r="A36" s="16"/>
      <c r="D36" s="42" t="e">
        <f>C36/B36</f>
        <v>#DIV/0!</v>
      </c>
      <c r="E36">
        <v>921000</v>
      </c>
      <c r="F36">
        <v>30000</v>
      </c>
      <c r="G36">
        <f>F36+E36+C36</f>
        <v>951000</v>
      </c>
      <c r="H36" t="e">
        <f>G36/B36</f>
        <v>#DIV/0!</v>
      </c>
    </row>
    <row r="37" spans="1:10" ht="15.75" x14ac:dyDescent="0.25">
      <c r="A37" s="16"/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2023-10-13T05:35:13Z</dcterms:modified>
</cp:coreProperties>
</file>