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Ghatkopar_Prabhuram Gupta\"/>
    </mc:Choice>
  </mc:AlternateContent>
  <xr:revisionPtr revIDLastSave="0" documentId="13_ncr:1_{6CBED6DB-3013-43AF-9648-3E377FE7533E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" i="25" l="1"/>
  <c r="D13" i="25"/>
  <c r="C5" i="25"/>
  <c r="C4" i="25"/>
  <c r="C3" i="25"/>
  <c r="Q2" i="4"/>
  <c r="Q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B5" i="4"/>
  <c r="H20" i="4"/>
  <c r="F20" i="4"/>
  <c r="G20" i="4"/>
  <c r="F16" i="4"/>
  <c r="G16" i="4"/>
  <c r="H31" i="4"/>
  <c r="G32" i="4"/>
  <c r="C7" i="25"/>
  <c r="C9" i="25" s="1"/>
  <c r="E9" i="25" s="1"/>
  <c r="E5" i="25"/>
  <c r="E17" i="25"/>
  <c r="C19" i="25"/>
  <c r="C21" i="25" s="1"/>
  <c r="E21" i="25" s="1"/>
  <c r="C5" i="4" l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<sst xmlns="http://schemas.openxmlformats.org/spreadsheetml/2006/main" count="128" uniqueCount="87">
  <si>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</si>
  <si>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</si>
  <si>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</si>
  <si>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</si>
  <si>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</si>
  <si>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</si>
  <si>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</si>
  <si>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</si>
  <si>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</si>
  <si>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</si>
  <si>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</si>
  <si>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</si>
  <si>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</si>
  <si>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</si>
  <si>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</si>
  <si>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</si>
  <si>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</si>
  <si>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</si>
  <si>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</si>
  <si>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</si>
  <si>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</si>
  <si>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</si>
  <si>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</si>
  <si>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</si>
  <si>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</si>
  <si>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</si>
  <si>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</si>
  <si>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</si>
  <si>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</si>
  <si>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</si>
  <si>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</si>
  <si>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</si>
  <si>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</si>
  <si>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</si>
  <si>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</si>
  <si>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</si>
  <si>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</si>
  <si>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</si>
  <si>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</si>
  <si>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</si>
  <si>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</si>
  <si>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</si>
  <si>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</si>
  <si>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</si>
  <si>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</si>
  <si>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</si>
  <si>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</si>
  <si>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</si>
  <si>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</si>
  <si>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</si>
  <si>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</si>
  <si>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</si>
  <si>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</si>
  <si>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</si>
  <si>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</si>
  <si>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</si>
  <si>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</si>
  <si>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</si>
  <si>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</si>
  <si>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</si>
  <si>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</si>
  <si>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</si>
  <si>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</si>
  <si>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</si>
  <si>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</si>
  <si>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</si>
  <si>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</si>
  <si>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</si>
  <si>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</si>
  <si>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</si>
  <si>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</si>
  <si>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</si>
  <si>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</si>
  <si>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</si>
  <si>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</si>
  <si>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</si>
  <si>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</si>
  <si>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</si>
  <si>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</si>
  <si>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</si>
  <si>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</si>
  <si>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</si>
  <si>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</si>
  <si>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</si>
  <si>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</si>
  <si>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80 to 90  K ON CA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</si>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</sst>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154633</xdr:colOff>
      <xdr:row>47</xdr:row>
      <xdr:rowOff>182213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A785BE-AACB-ED97-3E6D-EE9882672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04233" cy="886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364213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26DE12-906F-6756-21B0-C9927FB5D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13813" cy="90119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211536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5C0321-4DB2-056B-E90D-B96F5D49E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32336" cy="89261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173431</xdr:colOff>
      <xdr:row>49</xdr:row>
      <xdr:rowOff>1230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0C2E1D-F719-FAD1-DFBB-06C63DA15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194231" cy="8811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295406.57199999999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324806.57199999999</v>
      </c>
      <c r="D9" s="63" t="s">
        <v>62</v>
      </c>
      <c r="E9" s="64">
        <f>C9/10.764</f>
        <v>30175.266815310293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8</v>
      </c>
      <c r="D13" s="70">
        <f>D12-C13</f>
        <v>92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21" sqref="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40500</v>
      </c>
      <c r="D3" s="24" t="s">
        <v>75</v>
      </c>
      <c r="E3" s="6" t="s">
        <v>76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37800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8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52</v>
      </c>
      <c r="D8" s="26">
        <v>2015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12</v>
      </c>
      <c r="D10" s="26"/>
      <c r="F10" s="19"/>
    </row>
    <row r="11" spans="1:6" x14ac:dyDescent="0.25">
      <c r="A11" s="16"/>
      <c r="B11" s="27"/>
      <c r="C11" s="28">
        <f>C10%</f>
        <v>0.12</v>
      </c>
      <c r="D11" s="28"/>
      <c r="F11" s="19"/>
    </row>
    <row r="12" spans="1:6" x14ac:dyDescent="0.25">
      <c r="A12" s="16" t="s">
        <v>21</v>
      </c>
      <c r="B12" s="20"/>
      <c r="C12" s="21">
        <f>C6*C11</f>
        <v>324</v>
      </c>
      <c r="D12" s="24"/>
      <c r="F12" s="19"/>
    </row>
    <row r="13" spans="1:6" x14ac:dyDescent="0.25">
      <c r="A13" s="16" t="s">
        <v>22</v>
      </c>
      <c r="B13" s="20"/>
      <c r="C13" s="21">
        <f>C6-C12</f>
        <v>2376</v>
      </c>
      <c r="D13" s="24"/>
      <c r="F13" s="19"/>
    </row>
    <row r="14" spans="1:6" x14ac:dyDescent="0.25">
      <c r="A14" s="16" t="s">
        <v>15</v>
      </c>
      <c r="B14" s="20"/>
      <c r="C14" s="21">
        <f>C5</f>
        <v>37800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40176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312</v>
      </c>
      <c r="D18" s="26"/>
      <c r="F18" s="19"/>
    </row>
    <row r="19" spans="1:6" x14ac:dyDescent="0.25">
      <c r="A19" s="16" t="s">
        <v>73</v>
      </c>
      <c r="B19" s="6"/>
      <c r="C19" s="32">
        <f>C18*C16</f>
        <v>12534912</v>
      </c>
      <c r="D19" s="33"/>
      <c r="E19" s="70"/>
      <c r="F19" s="34"/>
    </row>
    <row r="20" spans="1:6" x14ac:dyDescent="0.25">
      <c r="A20" s="16" t="s">
        <v>24</v>
      </c>
      <c r="C20" s="35">
        <f>C19*90%</f>
        <v>11281420.800000001</v>
      </c>
      <c r="D20" s="32"/>
      <c r="F20" s="19"/>
    </row>
    <row r="21" spans="1:6" x14ac:dyDescent="0.25">
      <c r="A21" s="16" t="s">
        <v>25</v>
      </c>
      <c r="C21" s="35">
        <f>C19*80%</f>
        <v>10027929.6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842400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26114.399999999998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Q24" sqref="Q2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331.66666666666669</v>
      </c>
      <c r="C2" s="4">
        <f t="shared" ref="C2:C16" si="1">B2*1.2</f>
        <v>398</v>
      </c>
      <c r="D2" s="4">
        <f t="shared" ref="D2:D16" si="2">C2*1.2</f>
        <v>477.59999999999997</v>
      </c>
      <c r="E2" s="5">
        <f t="shared" ref="E2:E16" si="3">R2</f>
        <v>14500000</v>
      </c>
      <c r="F2" s="4">
        <f t="shared" ref="F2:F15" si="4">ROUND((E2/B2),0)</f>
        <v>43719</v>
      </c>
      <c r="G2" s="4">
        <f t="shared" ref="G2:G15" si="5">ROUND((E2/C2),0)</f>
        <v>36432</v>
      </c>
      <c r="H2" s="4">
        <f t="shared" ref="H2:H15" si="6">ROUND((E2/D2),0)</f>
        <v>30360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398</v>
      </c>
      <c r="Q2">
        <f t="shared" ref="Q2:Q10" si="9">P2/1.2</f>
        <v>331.66666666666669</v>
      </c>
      <c r="R2" s="2">
        <v>14500000</v>
      </c>
      <c r="S2" s="2"/>
    </row>
    <row r="3" spans="1:19" x14ac:dyDescent="0.25">
      <c r="A3" s="4">
        <v>2</v>
      </c>
      <c r="B3" s="4">
        <f t="shared" si="0"/>
        <v>166.66666666666669</v>
      </c>
      <c r="C3" s="4">
        <f t="shared" si="1"/>
        <v>200.00000000000003</v>
      </c>
      <c r="D3" s="4">
        <f t="shared" si="2"/>
        <v>240.00000000000003</v>
      </c>
      <c r="E3" s="5">
        <f t="shared" si="3"/>
        <v>9000000</v>
      </c>
      <c r="F3" s="4">
        <f t="shared" si="4"/>
        <v>54000</v>
      </c>
      <c r="G3" s="4">
        <f t="shared" si="5"/>
        <v>45000</v>
      </c>
      <c r="H3" s="4">
        <f t="shared" si="6"/>
        <v>37500</v>
      </c>
      <c r="I3" s="4">
        <f t="shared" si="7"/>
        <v>0</v>
      </c>
      <c r="J3" s="4">
        <f t="shared" si="8"/>
        <v>0</v>
      </c>
      <c r="O3">
        <v>0</v>
      </c>
      <c r="P3">
        <v>200</v>
      </c>
      <c r="Q3">
        <f t="shared" si="9"/>
        <v>166.66666666666669</v>
      </c>
      <c r="R3" s="2">
        <v>9000000</v>
      </c>
      <c r="S3" s="2"/>
    </row>
    <row r="4" spans="1:19" x14ac:dyDescent="0.25">
      <c r="A4" s="4">
        <v>3</v>
      </c>
      <c r="B4" s="4">
        <f t="shared" si="0"/>
        <v>140</v>
      </c>
      <c r="C4" s="4">
        <f t="shared" si="1"/>
        <v>168</v>
      </c>
      <c r="D4" s="4">
        <f t="shared" si="2"/>
        <v>201.6</v>
      </c>
      <c r="E4" s="5">
        <f t="shared" si="3"/>
        <v>9000000</v>
      </c>
      <c r="F4" s="4">
        <f t="shared" si="4"/>
        <v>64286</v>
      </c>
      <c r="G4" s="4">
        <f t="shared" si="5"/>
        <v>53571</v>
      </c>
      <c r="H4" s="4">
        <f t="shared" si="6"/>
        <v>44643</v>
      </c>
      <c r="I4" s="4">
        <f t="shared" si="7"/>
        <v>0</v>
      </c>
      <c r="J4" s="4">
        <f t="shared" si="8"/>
        <v>0</v>
      </c>
      <c r="O4">
        <v>0</v>
      </c>
      <c r="P4">
        <f t="shared" ref="P4:P10" si="10">O4/1.2</f>
        <v>0</v>
      </c>
      <c r="Q4">
        <v>140</v>
      </c>
      <c r="R4" s="2">
        <v>9000000</v>
      </c>
      <c r="S4" s="2"/>
    </row>
    <row r="5" spans="1:19" x14ac:dyDescent="0.25">
      <c r="A5" s="4">
        <v>4</v>
      </c>
      <c r="B5" s="4">
        <f t="shared" si="0"/>
        <v>215</v>
      </c>
      <c r="C5" s="4">
        <f t="shared" si="1"/>
        <v>258</v>
      </c>
      <c r="D5" s="4">
        <f t="shared" si="2"/>
        <v>309.59999999999997</v>
      </c>
      <c r="E5" s="5">
        <f t="shared" si="3"/>
        <v>11000000</v>
      </c>
      <c r="F5" s="4">
        <f t="shared" si="4"/>
        <v>51163</v>
      </c>
      <c r="G5" s="4">
        <f t="shared" si="5"/>
        <v>42636</v>
      </c>
      <c r="H5" s="4">
        <f t="shared" si="6"/>
        <v>35530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v>215</v>
      </c>
      <c r="R5" s="2">
        <v>11000000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86</v>
      </c>
      <c r="G27" s="57">
        <v>325</v>
      </c>
    </row>
    <row r="28" spans="1:19" s="10" customFormat="1" x14ac:dyDescent="0.25">
      <c r="C28" s="72" t="s">
        <v>74</v>
      </c>
      <c r="D28" s="72"/>
      <c r="F28" s="57" t="s">
        <v>84</v>
      </c>
      <c r="G28" s="57">
        <v>260</v>
      </c>
    </row>
    <row r="29" spans="1:19" s="10" customFormat="1" x14ac:dyDescent="0.25">
      <c r="C29" s="72" t="s">
        <v>1</v>
      </c>
      <c r="D29" s="72">
        <v>1035000</v>
      </c>
      <c r="F29" s="57" t="s">
        <v>71</v>
      </c>
      <c r="G29" s="57">
        <v>312</v>
      </c>
      <c r="H29" s="10">
        <f>G29/G28</f>
        <v>1.2</v>
      </c>
    </row>
    <row r="30" spans="1:19" s="10" customFormat="1" x14ac:dyDescent="0.25">
      <c r="F30" s="57" t="s">
        <v>72</v>
      </c>
      <c r="G30" s="57">
        <v>40000</v>
      </c>
    </row>
    <row r="31" spans="1:19" s="10" customFormat="1" x14ac:dyDescent="0.25">
      <c r="C31" s="75"/>
      <c r="D31" s="75"/>
      <c r="F31" s="75" t="s">
        <v>73</v>
      </c>
      <c r="G31" s="75">
        <f>G29*G30</f>
        <v>12480000</v>
      </c>
      <c r="H31" s="10">
        <f>G31/D29</f>
        <v>12.057971014492754</v>
      </c>
    </row>
    <row r="32" spans="1:19" s="10" customFormat="1" x14ac:dyDescent="0.25">
      <c r="C32" s="75"/>
      <c r="D32" s="75"/>
      <c r="F32" s="75" t="s">
        <v>24</v>
      </c>
      <c r="G32" s="75">
        <f>G31*90%</f>
        <v>11232000</v>
      </c>
    </row>
    <row r="33" spans="3:7" s="10" customFormat="1" x14ac:dyDescent="0.25">
      <c r="C33" s="75"/>
      <c r="D33" s="75"/>
      <c r="F33" s="75" t="s">
        <v>25</v>
      </c>
      <c r="G33" s="75">
        <f>G31*80%</f>
        <v>9984000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0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2023-10-19T10:21:14Z</dcterms:modified>
</cp:coreProperties>
</file>