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rfraj Alam Khan\"/>
    </mc:Choice>
  </mc:AlternateContent>
  <xr:revisionPtr revIDLastSave="0" documentId="13_ncr:1_{55DBA401-8C78-48DA-A052-162D20694C7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IGR - LL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O59" i="18" l="1"/>
  <c r="N59" i="18" l="1"/>
  <c r="N58" i="18"/>
  <c r="J19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<sst xmlns="http://schemas.openxmlformats.org/spreadsheetml/2006/main" count="29" uniqueCount="23">
  <si>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</si>
  <si>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</si>
  <si>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</si>
  <si>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</si>
  <si>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</si>
  <si>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</si>
  <si>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</si>
  <si>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</si>
  <si>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</si>
  <si>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</si>
  <si>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</si>
  <si>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</si>
  <si>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</si>
  <si>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10, ground floor, white house, s. g. barve marg, kurla west</t>
  </si>
  <si>
    <t>ca</t>
  </si>
  <si>
    <t>bua</t>
  </si>
  <si>
    <t>kurla west</t>
  </si>
  <si>
    <t>36000 to 38000 on ca</t>
  </si>
  <si>
    <t>white house</t>
  </si>
  <si>
    <t>fmv</t>
  </si>
  <si>
    <t>draft agreemetn -  37.50 lakhs</t>
  </si>
  <si>
    <t>yoc - 2003 - site info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</si>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</sst>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7F1ECC-5B75-490A-AB79-96952A72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AAEEEE-2E47-426B-9AEC-CDE01C69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5A2BB-57BD-444E-9AFF-4FB93F8F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DF5D0-987C-472C-8162-1897D87D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115025-95D1-42A8-ACD9-9AC6DC03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ECE172-CAF8-4BBF-A17A-9FBBEAAC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202.7777777777778</v>
      </c>
      <c r="C2" s="4">
        <f>B2*1.2</f>
        <v>243.33333333333334</v>
      </c>
      <c r="D2" s="4">
        <f t="shared" ref="D2:D13" si="2">C2*1.2</f>
        <v>292</v>
      </c>
      <c r="E2" s="5">
        <f t="shared" ref="E2:E13" si="3">R2</f>
        <v>17500000</v>
      </c>
      <c r="F2" s="10">
        <f t="shared" ref="F2:F13" si="4">ROUND((E2/B2),0)</f>
        <v>86301</v>
      </c>
      <c r="G2" s="10">
        <f t="shared" ref="G2:G13" si="5">ROUND((E2/C2),0)</f>
        <v>71918</v>
      </c>
      <c r="H2" s="10">
        <f t="shared" ref="H2:H13" si="6">ROUND((E2/D2),0)</f>
        <v>59932</v>
      </c>
      <c r="I2" s="4" t="e">
        <f>#REF!</f>
        <v>#REF!</v>
      </c>
      <c r="J2" s="4" t="str">
        <f t="shared" ref="J2:J13" si="7">S2</f>
        <v>kurla west</v>
      </c>
      <c r="O2">
        <v>292</v>
      </c>
      <c r="P2">
        <f t="shared" ref="P2:P12" si="8">O2/1.2</f>
        <v>243.33333333333334</v>
      </c>
      <c r="Q2">
        <f t="shared" ref="Q2:Q12" si="9">P2/1.2</f>
        <v>202.7777777777778</v>
      </c>
      <c r="R2" s="2">
        <v>17500000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105</v>
      </c>
      <c r="C3" s="4">
        <f t="shared" ref="C3:C15" si="10">B3*1.2</f>
        <v>126</v>
      </c>
      <c r="D3" s="4">
        <f t="shared" si="2"/>
        <v>151.19999999999999</v>
      </c>
      <c r="E3" s="5">
        <f t="shared" si="3"/>
        <v>4100000</v>
      </c>
      <c r="F3" s="15">
        <f t="shared" si="4"/>
        <v>39048</v>
      </c>
      <c r="G3" s="15">
        <f t="shared" si="5"/>
        <v>32540</v>
      </c>
      <c r="H3" s="10">
        <f t="shared" si="6"/>
        <v>27116</v>
      </c>
      <c r="I3" s="4" t="e">
        <f>#REF!</f>
        <v>#REF!</v>
      </c>
      <c r="J3" s="4" t="str">
        <f t="shared" si="7"/>
        <v>white house</v>
      </c>
      <c r="O3">
        <v>0</v>
      </c>
      <c r="P3">
        <f t="shared" si="8"/>
        <v>0</v>
      </c>
      <c r="Q3">
        <v>105</v>
      </c>
      <c r="R3" s="2">
        <v>4100000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250</v>
      </c>
      <c r="C4" s="4">
        <f t="shared" si="10"/>
        <v>300</v>
      </c>
      <c r="D4" s="4">
        <f t="shared" si="2"/>
        <v>360</v>
      </c>
      <c r="E4" s="5">
        <f t="shared" si="3"/>
        <v>10000000</v>
      </c>
      <c r="F4" s="15">
        <f t="shared" si="4"/>
        <v>40000</v>
      </c>
      <c r="G4" s="15">
        <f t="shared" si="5"/>
        <v>33333</v>
      </c>
      <c r="H4" s="10">
        <f t="shared" si="6"/>
        <v>27778</v>
      </c>
      <c r="I4" s="4" t="e">
        <f>#REF!</f>
        <v>#REF!</v>
      </c>
      <c r="J4" s="4" t="str">
        <f t="shared" si="7"/>
        <v>kurla west</v>
      </c>
      <c r="O4">
        <v>0</v>
      </c>
      <c r="P4">
        <f t="shared" si="8"/>
        <v>0</v>
      </c>
      <c r="Q4">
        <v>250</v>
      </c>
      <c r="R4" s="2">
        <v>10000000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110</v>
      </c>
      <c r="C5" s="4">
        <f t="shared" si="10"/>
        <v>132</v>
      </c>
      <c r="D5" s="4">
        <f t="shared" si="2"/>
        <v>158.4</v>
      </c>
      <c r="E5" s="5">
        <f t="shared" si="3"/>
        <v>6000000</v>
      </c>
      <c r="F5" s="10">
        <f t="shared" si="4"/>
        <v>54545</v>
      </c>
      <c r="G5" s="10">
        <f t="shared" si="5"/>
        <v>45455</v>
      </c>
      <c r="H5" s="10">
        <f t="shared" si="6"/>
        <v>37879</v>
      </c>
      <c r="I5" s="4" t="e">
        <f>#REF!</f>
        <v>#REF!</v>
      </c>
      <c r="J5" s="4" t="str">
        <f t="shared" si="7"/>
        <v>kurla west</v>
      </c>
      <c r="O5">
        <v>0</v>
      </c>
      <c r="P5">
        <f t="shared" si="8"/>
        <v>0</v>
      </c>
      <c r="Q5">
        <v>110</v>
      </c>
      <c r="R5" s="2">
        <v>6000000</v>
      </c>
      <c r="S5" s="8" t="s">
        <v>16</v>
      </c>
      <c r="T5" s="8"/>
    </row>
    <row r="6" spans="1:20" x14ac:dyDescent="0.25">
      <c r="A6" s="4">
        <f t="shared" si="0"/>
        <v>0</v>
      </c>
      <c r="B6" s="4">
        <f t="shared" si="1"/>
        <v>300</v>
      </c>
      <c r="C6" s="4">
        <f t="shared" si="10"/>
        <v>360</v>
      </c>
      <c r="D6" s="4">
        <f t="shared" si="2"/>
        <v>432</v>
      </c>
      <c r="E6" s="5">
        <f t="shared" si="3"/>
        <v>11000000</v>
      </c>
      <c r="F6" s="15">
        <f t="shared" si="4"/>
        <v>36667</v>
      </c>
      <c r="G6" s="15">
        <f t="shared" si="5"/>
        <v>30556</v>
      </c>
      <c r="H6" s="10">
        <f t="shared" si="6"/>
        <v>25463</v>
      </c>
      <c r="I6" s="4" t="e">
        <f>#REF!</f>
        <v>#REF!</v>
      </c>
      <c r="J6" s="4" t="str">
        <f t="shared" si="7"/>
        <v>kurla west</v>
      </c>
      <c r="O6">
        <v>0</v>
      </c>
      <c r="P6">
        <f t="shared" si="8"/>
        <v>0</v>
      </c>
      <c r="Q6">
        <v>300</v>
      </c>
      <c r="R6" s="2">
        <v>11000000</v>
      </c>
      <c r="S6" s="8" t="s">
        <v>16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225</v>
      </c>
    </row>
    <row r="19" spans="7:24" x14ac:dyDescent="0.25">
      <c r="G19" t="s">
        <v>15</v>
      </c>
      <c r="H19">
        <v>270</v>
      </c>
      <c r="I19">
        <f>25.09*10.764</f>
        <v>270.06876</v>
      </c>
      <c r="J19">
        <f>I19/H18</f>
        <v>1.2003056000000001</v>
      </c>
    </row>
    <row r="20" spans="7:24" x14ac:dyDescent="0.25">
      <c r="G20" t="s">
        <v>22</v>
      </c>
      <c r="H20">
        <v>20800</v>
      </c>
    </row>
    <row r="21" spans="7:24" x14ac:dyDescent="0.25">
      <c r="G21" t="s">
        <v>19</v>
      </c>
      <c r="H21">
        <f>H20*H19</f>
        <v>5616000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N58:O59"/>
  <sheetViews>
    <sheetView topLeftCell="F25" zoomScaleNormal="100" workbookViewId="0">
      <selection activeCell="Q58" sqref="Q58"/>
    </sheetView>
  </sheetViews>
  <sheetFormatPr defaultRowHeight="15" x14ac:dyDescent="0.25"/>
  <sheetData>
    <row r="58" spans="14:15" x14ac:dyDescent="0.25">
      <c r="N58">
        <f>19000/0.04*12</f>
        <v>5700000</v>
      </c>
    </row>
    <row r="59" spans="14:15" x14ac:dyDescent="0.25">
      <c r="N59">
        <f>N58/250</f>
        <v>22800</v>
      </c>
      <c r="O59">
        <f>N59*1.2</f>
        <v>27360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IGR - LL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2023-10-13T05:44:55Z</dcterms:modified>
</cp:coreProperties>
</file>