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Govind Laxman Kulkarni\"/>
    </mc:Choice>
  </mc:AlternateContent>
  <xr:revisionPtr revIDLastSave="0" documentId="13_ncr:1_{569482F4-47A1-4877-AA96-75447B6B3F7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29" i="4"/>
  <c r="G28" i="4" l="1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<sst xmlns="http://schemas.openxmlformats.org/spreadsheetml/2006/main" count="131" uniqueCount="87">
  <si>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</si>
  <si>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</si>
  <si>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</si>
  <si>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</si>
  <si>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</si>
  <si>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</si>
  <si>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</si>
  <si>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</si>
  <si>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</si>
  <si>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</si>
  <si>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</si>
  <si>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</si>
  <si>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</si>
  <si>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</si>
  <si>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</si>
  <si>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</si>
  <si>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</si>
  <si>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</si>
  <si>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</si>
  <si>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</si>
  <si>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</si>
  <si>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</si>
  <si>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</si>
  <si>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</si>
  <si>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</si>
  <si>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</si>
  <si>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</si>
  <si>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</si>
  <si>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</si>
  <si>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</si>
  <si>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</si>
  <si>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</si>
  <si>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</si>
  <si>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</si>
  <si>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</si>
  <si>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</si>
  <si>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</si>
  <si>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</si>
  <si>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</si>
  <si>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</si>
  <si>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</si>
  <si>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</si>
  <si>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</si>
  <si>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</si>
  <si>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</si>
  <si>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</si>
  <si>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</si>
  <si>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</si>
  <si>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</si>
  <si>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</si>
  <si>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</si>
  <si>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</si>
  <si>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</si>
  <si>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</si>
  <si>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</si>
  <si>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</si>
  <si>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</si>
  <si>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</si>
  <si>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</si>
  <si>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</si>
  <si>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</si>
  <si>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</si>
  <si>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</si>
  <si>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</si>
  <si>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</si>
  <si>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</si>
  <si>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</si>
  <si>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</si>
  <si>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</si>
  <si>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</si>
  <si>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</si>
  <si>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</si>
  <si>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</si>
  <si>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</si>
  <si>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</si>
  <si>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</si>
  <si>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</si>
  <si>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</si>
  <si>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</si>
  <si>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</si>
  <si>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</si>
  <si>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</si>
  <si>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</si>
  <si>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</si>
  <si>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04.01.2020</t>
  </si>
  <si>
    <t>ACA</t>
  </si>
  <si>
    <t>D:\SBI_RASMECCC Panvel_Govind Laxman Kulkarni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</si>
</sst>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47</xdr:row>
      <xdr:rowOff>1212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5D7C5F-0BF3-D25A-FEC8-AADC694F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7837D-D42B-4169-44D8-1F7703F7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1EF5D-1B29-E5E9-72EB-0E1858C80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345160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728DC-596F-083E-502C-B752B8C2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94760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AEAFF-6B11-83A5-8C85-E20BCBC78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582808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02801-C143-22EA-5D17-9BFA53782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74808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8" sqref="L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11" x14ac:dyDescent="0.25">
      <c r="A1" s="11"/>
      <c r="B1" s="12"/>
      <c r="C1" s="13"/>
      <c r="D1" s="14"/>
      <c r="F1" s="15"/>
    </row>
    <row r="2" spans="1:11" x14ac:dyDescent="0.25">
      <c r="A2" s="16"/>
      <c r="D2" s="18"/>
      <c r="F2" s="19"/>
    </row>
    <row r="3" spans="1:11" x14ac:dyDescent="0.25">
      <c r="A3" s="16" t="s">
        <v>13</v>
      </c>
      <c r="B3" s="20"/>
      <c r="C3" s="21">
        <v>11000</v>
      </c>
      <c r="D3" s="24" t="s">
        <v>76</v>
      </c>
      <c r="E3" s="6" t="s">
        <v>85</v>
      </c>
      <c r="F3" s="19"/>
    </row>
    <row r="4" spans="1:11" ht="30" x14ac:dyDescent="0.25">
      <c r="A4" s="23" t="s">
        <v>14</v>
      </c>
      <c r="B4" s="20"/>
      <c r="C4" s="21">
        <v>2500</v>
      </c>
      <c r="D4" s="24"/>
      <c r="F4" s="19"/>
    </row>
    <row r="5" spans="1:11" x14ac:dyDescent="0.25">
      <c r="A5" s="16" t="s">
        <v>15</v>
      </c>
      <c r="B5" s="20"/>
      <c r="C5" s="21">
        <f>C3-C4</f>
        <v>8500</v>
      </c>
      <c r="D5" s="24"/>
      <c r="F5" s="19"/>
    </row>
    <row r="6" spans="1:11" x14ac:dyDescent="0.25">
      <c r="A6" s="16" t="s">
        <v>16</v>
      </c>
      <c r="B6" s="20"/>
      <c r="C6" s="21">
        <f>C4</f>
        <v>2500</v>
      </c>
      <c r="D6" s="24"/>
      <c r="F6" s="19"/>
    </row>
    <row r="7" spans="1:11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11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11" x14ac:dyDescent="0.25">
      <c r="A9" s="16" t="s">
        <v>19</v>
      </c>
      <c r="B9" s="25"/>
      <c r="C9" s="26">
        <v>60</v>
      </c>
      <c r="D9" s="26"/>
      <c r="F9" s="19"/>
      <c r="K9" t="s">
        <v>86</v>
      </c>
    </row>
    <row r="10" spans="1:11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11" x14ac:dyDescent="0.25">
      <c r="A11" s="16"/>
      <c r="B11" s="27"/>
      <c r="C11" s="28">
        <f>C10%</f>
        <v>0</v>
      </c>
      <c r="D11" s="28"/>
      <c r="F11" s="19"/>
    </row>
    <row r="12" spans="1:11" x14ac:dyDescent="0.25">
      <c r="A12" s="16" t="s">
        <v>21</v>
      </c>
      <c r="B12" s="20"/>
      <c r="C12" s="21">
        <f>C6*C11</f>
        <v>0</v>
      </c>
      <c r="D12" s="24"/>
      <c r="F12" s="19"/>
    </row>
    <row r="13" spans="1:11" x14ac:dyDescent="0.25">
      <c r="A13" s="16" t="s">
        <v>22</v>
      </c>
      <c r="B13" s="20"/>
      <c r="C13" s="21">
        <f>C6-C12</f>
        <v>2500</v>
      </c>
      <c r="D13" s="24"/>
      <c r="F13" s="19"/>
    </row>
    <row r="14" spans="1:11" x14ac:dyDescent="0.25">
      <c r="A14" s="16" t="s">
        <v>15</v>
      </c>
      <c r="B14" s="20"/>
      <c r="C14" s="21">
        <f>C5</f>
        <v>8500</v>
      </c>
      <c r="D14" s="24"/>
      <c r="F14" s="19"/>
    </row>
    <row r="15" spans="1:11" x14ac:dyDescent="0.25">
      <c r="B15" s="20"/>
      <c r="C15" s="21"/>
      <c r="D15" s="24"/>
      <c r="F15" s="19"/>
    </row>
    <row r="16" spans="1:11" x14ac:dyDescent="0.25">
      <c r="A16" s="29" t="s">
        <v>23</v>
      </c>
      <c r="B16" s="30"/>
      <c r="C16" s="22">
        <f>C14+C13</f>
        <v>11000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527</v>
      </c>
      <c r="D18" s="26"/>
      <c r="F18" s="19"/>
    </row>
    <row r="19" spans="1:6" x14ac:dyDescent="0.25">
      <c r="A19" s="16" t="s">
        <v>74</v>
      </c>
      <c r="B19" s="6"/>
      <c r="C19" s="32">
        <f>C18*C16</f>
        <v>5797000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5217300</v>
      </c>
      <c r="D20" s="32"/>
      <c r="F20" s="19"/>
    </row>
    <row r="21" spans="1:6" x14ac:dyDescent="0.25">
      <c r="A21" s="16" t="s">
        <v>25</v>
      </c>
      <c r="C21" s="35">
        <f>C19*80%</f>
        <v>4637600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1317500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12077.083333333334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17" sqref="P1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527</v>
      </c>
      <c r="C2" s="4">
        <f t="shared" ref="C2:C16" si="1">B2*1.2</f>
        <v>632.4</v>
      </c>
      <c r="D2" s="4">
        <f t="shared" ref="D2:D16" si="2">C2*1.2</f>
        <v>758.88</v>
      </c>
      <c r="E2" s="5">
        <f t="shared" ref="E2:E16" si="3">R2</f>
        <v>6200000</v>
      </c>
      <c r="F2" s="77">
        <f t="shared" ref="F2:F15" si="4">ROUND((E2/B2),0)</f>
        <v>11765</v>
      </c>
      <c r="G2" s="77">
        <f t="shared" ref="G2:G15" si="5">ROUND((E2/C2),0)</f>
        <v>9804</v>
      </c>
      <c r="H2" s="77">
        <f t="shared" ref="H2:H15" si="6">ROUND((E2/D2),0)</f>
        <v>8170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527</v>
      </c>
      <c r="R2" s="78">
        <v>6200000</v>
      </c>
      <c r="S2" s="2"/>
    </row>
    <row r="3" spans="1:19" x14ac:dyDescent="0.25">
      <c r="A3" s="4">
        <v>2</v>
      </c>
      <c r="B3" s="4">
        <f t="shared" si="0"/>
        <v>527</v>
      </c>
      <c r="C3" s="4">
        <f t="shared" si="1"/>
        <v>632.4</v>
      </c>
      <c r="D3" s="4">
        <f t="shared" si="2"/>
        <v>758.88</v>
      </c>
      <c r="E3" s="5">
        <f t="shared" si="3"/>
        <v>6000000</v>
      </c>
      <c r="F3" s="77">
        <f t="shared" si="4"/>
        <v>11385</v>
      </c>
      <c r="G3" s="77">
        <f t="shared" si="5"/>
        <v>9488</v>
      </c>
      <c r="H3" s="77">
        <f t="shared" si="6"/>
        <v>7906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527</v>
      </c>
      <c r="R3" s="78">
        <v>6000000</v>
      </c>
      <c r="S3" s="2"/>
    </row>
    <row r="4" spans="1:19" x14ac:dyDescent="0.25">
      <c r="A4" s="4">
        <v>3</v>
      </c>
      <c r="B4" s="4">
        <f t="shared" si="0"/>
        <v>527</v>
      </c>
      <c r="C4" s="4">
        <f t="shared" si="1"/>
        <v>632.4</v>
      </c>
      <c r="D4" s="4">
        <f t="shared" si="2"/>
        <v>758.88</v>
      </c>
      <c r="E4" s="5">
        <f t="shared" si="3"/>
        <v>6200000</v>
      </c>
      <c r="F4" s="77">
        <f t="shared" si="4"/>
        <v>11765</v>
      </c>
      <c r="G4" s="77">
        <f t="shared" si="5"/>
        <v>9804</v>
      </c>
      <c r="H4" s="77">
        <f t="shared" si="6"/>
        <v>8170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527</v>
      </c>
      <c r="R4" s="78">
        <v>6200000</v>
      </c>
      <c r="S4" s="2"/>
    </row>
    <row r="5" spans="1:19" x14ac:dyDescent="0.25">
      <c r="A5" s="4">
        <v>4</v>
      </c>
      <c r="B5" s="4">
        <f t="shared" si="0"/>
        <v>490</v>
      </c>
      <c r="C5" s="4">
        <f t="shared" si="1"/>
        <v>588</v>
      </c>
      <c r="D5" s="4">
        <f t="shared" si="2"/>
        <v>705.6</v>
      </c>
      <c r="E5" s="5">
        <f t="shared" si="3"/>
        <v>6200000</v>
      </c>
      <c r="F5" s="77">
        <f t="shared" si="4"/>
        <v>12653</v>
      </c>
      <c r="G5" s="77">
        <f t="shared" si="5"/>
        <v>10544</v>
      </c>
      <c r="H5" s="77">
        <f t="shared" si="6"/>
        <v>8787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490</v>
      </c>
      <c r="R5" s="78">
        <v>6200000</v>
      </c>
      <c r="S5" s="2"/>
    </row>
    <row r="6" spans="1:19" x14ac:dyDescent="0.25">
      <c r="A6" s="4">
        <v>5</v>
      </c>
      <c r="B6" s="4">
        <f t="shared" si="0"/>
        <v>439.16666666666669</v>
      </c>
      <c r="C6" s="4">
        <f t="shared" si="1"/>
        <v>527</v>
      </c>
      <c r="D6" s="4">
        <f t="shared" si="2"/>
        <v>632.4</v>
      </c>
      <c r="E6" s="5">
        <f t="shared" si="3"/>
        <v>6000000</v>
      </c>
      <c r="F6" s="4">
        <f t="shared" si="4"/>
        <v>13662</v>
      </c>
      <c r="G6" s="4">
        <f t="shared" si="5"/>
        <v>11385</v>
      </c>
      <c r="H6" s="4">
        <f t="shared" si="6"/>
        <v>9488</v>
      </c>
      <c r="I6" s="4">
        <f t="shared" si="7"/>
        <v>0</v>
      </c>
      <c r="J6" s="4">
        <f t="shared" si="8"/>
        <v>0</v>
      </c>
      <c r="O6">
        <v>0</v>
      </c>
      <c r="P6">
        <v>527</v>
      </c>
      <c r="Q6">
        <f t="shared" ref="Q6:Q10" si="10">P6/1.2</f>
        <v>439.16666666666669</v>
      </c>
      <c r="R6" s="2">
        <v>6000000</v>
      </c>
      <c r="S6" s="2"/>
    </row>
    <row r="7" spans="1:19" x14ac:dyDescent="0.25">
      <c r="A7" s="4">
        <v>6</v>
      </c>
      <c r="B7" s="4">
        <f t="shared" si="0"/>
        <v>527</v>
      </c>
      <c r="C7" s="4">
        <f t="shared" si="1"/>
        <v>632.4</v>
      </c>
      <c r="D7" s="4">
        <f t="shared" si="2"/>
        <v>758.88</v>
      </c>
      <c r="E7" s="5">
        <f t="shared" si="3"/>
        <v>5600000</v>
      </c>
      <c r="F7" s="77">
        <f t="shared" si="4"/>
        <v>10626</v>
      </c>
      <c r="G7" s="77">
        <f t="shared" si="5"/>
        <v>8855</v>
      </c>
      <c r="H7" s="77">
        <f t="shared" si="6"/>
        <v>7379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527</v>
      </c>
      <c r="R7" s="78">
        <v>5600000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0</v>
      </c>
    </row>
    <row r="26" spans="1:19" s="10" customFormat="1" x14ac:dyDescent="0.25">
      <c r="F26" s="57" t="s">
        <v>71</v>
      </c>
      <c r="G26" s="57">
        <v>430</v>
      </c>
    </row>
    <row r="27" spans="1:19" s="10" customFormat="1" x14ac:dyDescent="0.25">
      <c r="F27" s="57" t="s">
        <v>71</v>
      </c>
      <c r="G27" s="57">
        <v>97</v>
      </c>
    </row>
    <row r="28" spans="1:19" s="10" customFormat="1" x14ac:dyDescent="0.25">
      <c r="C28" s="72" t="s">
        <v>75</v>
      </c>
      <c r="D28" s="72" t="s">
        <v>84</v>
      </c>
      <c r="F28" s="57" t="s">
        <v>71</v>
      </c>
      <c r="G28" s="57">
        <f>G26+G27</f>
        <v>527</v>
      </c>
    </row>
    <row r="29" spans="1:19" s="10" customFormat="1" x14ac:dyDescent="0.25">
      <c r="C29" s="72" t="s">
        <v>1</v>
      </c>
      <c r="D29" s="72">
        <v>4225300</v>
      </c>
      <c r="F29" s="57" t="s">
        <v>72</v>
      </c>
      <c r="G29" s="57">
        <f>G28*1.2</f>
        <v>632.4</v>
      </c>
      <c r="H29" s="10">
        <f>G29/G28</f>
        <v>1.2</v>
      </c>
    </row>
    <row r="30" spans="1:19" s="10" customFormat="1" x14ac:dyDescent="0.25">
      <c r="F30" s="57" t="s">
        <v>73</v>
      </c>
      <c r="G30" s="57">
        <v>11000</v>
      </c>
    </row>
    <row r="31" spans="1:19" s="10" customFormat="1" x14ac:dyDescent="0.25">
      <c r="C31" s="74"/>
      <c r="D31" s="74"/>
      <c r="F31" s="74" t="s">
        <v>74</v>
      </c>
      <c r="G31" s="74">
        <f>G28*G30</f>
        <v>5797000</v>
      </c>
      <c r="H31" s="10">
        <f>G31/D29</f>
        <v>1.371973587674248</v>
      </c>
    </row>
    <row r="32" spans="1:19" s="10" customFormat="1" x14ac:dyDescent="0.25">
      <c r="C32" s="74"/>
      <c r="D32" s="74"/>
      <c r="F32" s="74" t="s">
        <v>24</v>
      </c>
      <c r="G32" s="74">
        <f>G31*90%</f>
        <v>5217300</v>
      </c>
    </row>
    <row r="33" spans="3:7" s="10" customFormat="1" x14ac:dyDescent="0.25">
      <c r="C33" s="74"/>
      <c r="D33" s="74"/>
      <c r="F33" s="74" t="s">
        <v>25</v>
      </c>
      <c r="G33" s="74">
        <f>G31*80%</f>
        <v>4637600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2023-10-18T11:55:57Z</dcterms:modified>
</cp:coreProperties>
</file>