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2F1F6EC-D114-4CCC-9C6D-6E649D76B0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" l="1"/>
  <c r="G6" i="1" s="1"/>
  <c r="D29" i="1"/>
  <c r="C28" i="1"/>
  <c r="B33" i="1"/>
  <c r="C29" i="1"/>
  <c r="I10" i="1"/>
  <c r="H7" i="1"/>
  <c r="H10" i="1"/>
  <c r="C18" i="1"/>
  <c r="B18" i="1"/>
  <c r="G7" i="1"/>
  <c r="F7" i="1"/>
  <c r="C14" i="1"/>
  <c r="C10" i="1"/>
  <c r="C11" i="1" s="1"/>
  <c r="C12" i="1" s="1"/>
  <c r="C13" i="1" s="1"/>
  <c r="C8" i="1"/>
  <c r="C6" i="1"/>
  <c r="C5" i="1"/>
  <c r="I27" i="1"/>
  <c r="J27" i="1"/>
  <c r="B10" i="1"/>
  <c r="G36" i="1"/>
  <c r="H36" i="1" s="1"/>
  <c r="D36" i="1"/>
  <c r="I33" i="1"/>
  <c r="J33" i="1" s="1"/>
  <c r="G35" i="1"/>
  <c r="C15" i="1" l="1"/>
  <c r="C17" i="1" s="1"/>
  <c r="C19" i="1" s="1"/>
  <c r="J4" i="1"/>
  <c r="H27" i="1" l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J26" i="1" l="1"/>
  <c r="I30" i="1" l="1"/>
  <c r="I29" i="1"/>
  <c r="I31" i="1"/>
  <c r="D35" i="1" l="1"/>
  <c r="I25" i="1"/>
  <c r="D33" i="1" l="1"/>
  <c r="I26" i="1"/>
  <c r="I28" i="1"/>
  <c r="H3" i="1" l="1"/>
  <c r="B5" i="1" l="1"/>
  <c r="B11" i="1" l="1"/>
  <c r="B6" i="1"/>
  <c r="B14" i="1"/>
  <c r="B12" i="1" l="1"/>
  <c r="B13" i="1" s="1"/>
  <c r="B15" i="1" s="1"/>
  <c r="B17" i="1" s="1"/>
  <c r="B19" i="1" l="1"/>
  <c r="B21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<sst xmlns="http://schemas.openxmlformats.org/spreadsheetml/2006/main" count="33" uniqueCount="29">
  <si>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</si>
  <si>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</si>
  <si>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</si>
  <si>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</si>
  <si>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</si>
  <si>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</si>
  <si>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</si>
  <si>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</si>
  <si>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</si>
  <si>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</si>
  <si>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</si>
  <si>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</si>
  <si>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</si>
  <si>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</si>
  <si>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</si>
  <si>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</si>
  <si>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</si>
  <si>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</si>
  <si>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</si>
  <si>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</si>
  <si>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</si>
  <si>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</si>
  <si>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</si>
  <si>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</si>
  <si>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</si>
  <si>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Value / RV</t>
  </si>
  <si>
    <t>Flat No. 301</t>
  </si>
  <si>
    <t>Flat No. 302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</si>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</sst>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31731-64AB-471B-B728-231403B4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C943F3-B3EF-43FA-AC68-686EA9AF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87609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86B67-3BE3-4255-BB94-591D6FD7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98809" cy="9078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115252</xdr:colOff>
      <xdr:row>40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75601F-B198-494C-9444-0283E927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20852" cy="7697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535602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BCD3E-34C3-4DD9-8EEE-3C460833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75602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2" t="s">
        <v>26</v>
      </c>
      <c r="C2" s="42" t="s">
        <v>27</v>
      </c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10800</v>
      </c>
      <c r="C3" s="43">
        <v>10800</v>
      </c>
      <c r="D3" s="34"/>
      <c r="E3" s="15"/>
      <c r="F3" s="5">
        <v>2003</v>
      </c>
      <c r="G3" s="7">
        <v>2023</v>
      </c>
      <c r="H3" s="8">
        <f>G3-F3</f>
        <v>20</v>
      </c>
      <c r="I3" s="6"/>
      <c r="J3">
        <v>30250</v>
      </c>
      <c r="L3" s="5"/>
      <c r="M3" s="7"/>
      <c r="N3" s="8"/>
      <c r="O3" s="6"/>
    </row>
    <row r="4" spans="1:15" ht="33" x14ac:dyDescent="0.3">
      <c r="A4" s="35" t="s">
        <v>1</v>
      </c>
      <c r="B4" s="43">
        <v>2600</v>
      </c>
      <c r="C4" s="43">
        <v>2600</v>
      </c>
      <c r="D4" s="34"/>
      <c r="E4" s="15"/>
      <c r="F4" s="9"/>
      <c r="G4" s="7"/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8200</v>
      </c>
      <c r="C5" s="53">
        <f>C3-C4</f>
        <v>8200</v>
      </c>
      <c r="F5" t="s">
        <v>23</v>
      </c>
      <c r="G5" s="34" t="s">
        <v>28</v>
      </c>
      <c r="H5" s="23"/>
      <c r="I5" s="6"/>
      <c r="J5">
        <f>J4/10.764</f>
        <v>2950.8082497212936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2600</v>
      </c>
      <c r="C6" s="54">
        <f>C4</f>
        <v>2600</v>
      </c>
      <c r="E6" s="15" t="s">
        <v>26</v>
      </c>
      <c r="F6" s="59">
        <f>27.651*10.764</f>
        <v>297.63536399999998</v>
      </c>
      <c r="G6" s="34">
        <f>F6*1.1</f>
        <v>327.3989004</v>
      </c>
      <c r="H6" s="23">
        <v>301</v>
      </c>
      <c r="I6" s="49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>
        <v>0</v>
      </c>
      <c r="E7" t="s">
        <v>27</v>
      </c>
      <c r="F7" s="59">
        <f>27.951*10.764</f>
        <v>300.86456399999997</v>
      </c>
      <c r="G7" s="34">
        <f>F7*1.1</f>
        <v>330.9510204</v>
      </c>
      <c r="H7" s="23">
        <f>H6*1.75</f>
        <v>526.75</v>
      </c>
      <c r="I7" s="49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>
        <f>C9-C7</f>
        <v>60</v>
      </c>
      <c r="F8" s="59"/>
      <c r="G8" s="45"/>
      <c r="H8" s="51">
        <v>527</v>
      </c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>
        <v>60</v>
      </c>
      <c r="F9" s="59"/>
      <c r="G9" s="38"/>
      <c r="H9" s="50">
        <v>6300</v>
      </c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>
        <f>90*C7/C9</f>
        <v>0</v>
      </c>
      <c r="F10" s="15"/>
      <c r="G10" s="38"/>
      <c r="H10" s="50">
        <f>H9*H8</f>
        <v>3320100</v>
      </c>
      <c r="I10" s="59">
        <f>H10/301</f>
        <v>11030.232558139534</v>
      </c>
      <c r="J10" s="20"/>
      <c r="K10" s="18"/>
      <c r="L10" s="18"/>
      <c r="M10" s="16"/>
      <c r="N10" s="11"/>
      <c r="O10" s="6"/>
    </row>
    <row r="11" spans="1:15" ht="16.5" x14ac:dyDescent="0.3">
      <c r="A11" s="32"/>
      <c r="B11" s="44">
        <f>B10%</f>
        <v>0</v>
      </c>
      <c r="C11" s="44">
        <f>C10%</f>
        <v>0</v>
      </c>
      <c r="D11" s="37"/>
      <c r="E11" s="30"/>
      <c r="F11" s="15" t="s">
        <v>24</v>
      </c>
      <c r="G11" s="38"/>
      <c r="H11" s="52"/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3">
        <f>B6*B11</f>
        <v>0</v>
      </c>
      <c r="C12" s="43">
        <f>C6*C11</f>
        <v>0</v>
      </c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3">
        <f>B6-B12</f>
        <v>2600</v>
      </c>
      <c r="C13" s="43">
        <f>C6-C12</f>
        <v>2600</v>
      </c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3">
        <f>B5</f>
        <v>8200</v>
      </c>
      <c r="C14" s="43">
        <f>C5</f>
        <v>8200</v>
      </c>
      <c r="D14" s="34"/>
      <c r="E14" s="15"/>
      <c r="F14" s="27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3">
        <f>B14+B13</f>
        <v>10800</v>
      </c>
      <c r="C15" s="43">
        <f>C14+C13</f>
        <v>10800</v>
      </c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55" t="s">
        <v>20</v>
      </c>
      <c r="B16" s="57">
        <v>298</v>
      </c>
      <c r="C16" s="57">
        <v>301</v>
      </c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5" t="s">
        <v>25</v>
      </c>
      <c r="B17" s="56">
        <f>B16*B15</f>
        <v>3218400</v>
      </c>
      <c r="C17" s="56">
        <f>C16*C15</f>
        <v>3250800</v>
      </c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5" t="s">
        <v>12</v>
      </c>
      <c r="B18" s="56">
        <f>331*B4</f>
        <v>860600</v>
      </c>
      <c r="C18" s="56">
        <f>331*C4</f>
        <v>860600</v>
      </c>
      <c r="D18" s="34"/>
      <c r="E18" s="15"/>
      <c r="F18" s="15"/>
      <c r="G18" s="15"/>
      <c r="I18" s="6"/>
    </row>
    <row r="19" spans="1:15" ht="16.5" x14ac:dyDescent="0.3">
      <c r="A19" s="47" t="s">
        <v>16</v>
      </c>
      <c r="B19" s="48">
        <f>B17*0.03/12</f>
        <v>8046</v>
      </c>
      <c r="C19" s="47">
        <f>C17*0.03/12</f>
        <v>8127</v>
      </c>
      <c r="D19" s="46"/>
      <c r="E19" s="15"/>
      <c r="I19" s="15"/>
    </row>
    <row r="20" spans="1:15" x14ac:dyDescent="0.25">
      <c r="B20" s="25"/>
      <c r="C20" s="25"/>
    </row>
    <row r="21" spans="1:15" x14ac:dyDescent="0.25">
      <c r="B21" s="25">
        <f>B17*90%</f>
        <v>2896560</v>
      </c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/>
      <c r="D25" s="21"/>
      <c r="E25" s="21"/>
      <c r="F25" s="21"/>
      <c r="G25" s="23" t="e">
        <f t="shared" ref="G25:G31" si="0">F25/C25</f>
        <v>#DIV/0!</v>
      </c>
      <c r="H25" s="23" t="e">
        <f>F25/D25</f>
        <v>#DIV/0!</v>
      </c>
      <c r="I25" s="23" t="e">
        <f t="shared" ref="I25:I31" si="1">F25/B25</f>
        <v>#DIV/0!</v>
      </c>
      <c r="J25" s="21" t="e">
        <f>D25/C25</f>
        <v>#DIV/0!</v>
      </c>
      <c r="K25" s="31"/>
    </row>
    <row r="26" spans="1:15" ht="17.25" x14ac:dyDescent="0.3">
      <c r="B26" s="22"/>
      <c r="C26" s="22"/>
      <c r="D26" s="21"/>
      <c r="E26" s="21"/>
      <c r="F26" s="21"/>
      <c r="G26" s="23" t="e">
        <f t="shared" si="0"/>
        <v>#DIV/0!</v>
      </c>
      <c r="H26" s="23" t="e">
        <f>F26/D26</f>
        <v>#DIV/0!</v>
      </c>
      <c r="I26" s="23" t="e">
        <f t="shared" si="1"/>
        <v>#DIV/0!</v>
      </c>
      <c r="J26" s="21" t="e">
        <f>D26/C26</f>
        <v>#DIV/0!</v>
      </c>
      <c r="K26" s="31"/>
    </row>
    <row r="27" spans="1:15" x14ac:dyDescent="0.25">
      <c r="B27" s="22"/>
      <c r="C27" s="22">
        <v>350</v>
      </c>
      <c r="D27" s="21">
        <v>550</v>
      </c>
      <c r="E27" s="21"/>
      <c r="F27" s="23">
        <v>3800000</v>
      </c>
      <c r="G27" s="23">
        <f t="shared" si="0"/>
        <v>10857.142857142857</v>
      </c>
      <c r="H27" s="23">
        <f>F27/D27</f>
        <v>6909.090909090909</v>
      </c>
      <c r="I27" s="23" t="e">
        <f>F27/E27</f>
        <v>#DIV/0!</v>
      </c>
      <c r="J27" s="21">
        <f>D27/C27</f>
        <v>1.5714285714285714</v>
      </c>
    </row>
    <row r="28" spans="1:15" x14ac:dyDescent="0.25">
      <c r="B28" s="22">
        <v>630</v>
      </c>
      <c r="C28" s="22">
        <f>B28/1.8</f>
        <v>350</v>
      </c>
      <c r="D28" s="21"/>
      <c r="E28" s="21"/>
      <c r="F28" s="23">
        <v>3700000</v>
      </c>
      <c r="G28" s="23">
        <f t="shared" si="0"/>
        <v>10571.428571428571</v>
      </c>
      <c r="H28" s="23" t="e">
        <f t="shared" ref="H28:H31" si="2">F28/D28</f>
        <v>#DIV/0!</v>
      </c>
      <c r="I28" s="23">
        <f t="shared" si="1"/>
        <v>5873.0158730158728</v>
      </c>
      <c r="J28" s="21"/>
    </row>
    <row r="29" spans="1:15" x14ac:dyDescent="0.25">
      <c r="B29" s="19">
        <v>670</v>
      </c>
      <c r="C29" s="22">
        <f>B29/1.75</f>
        <v>382.85714285714283</v>
      </c>
      <c r="D29" s="39">
        <f>C29*1.1</f>
        <v>421.14285714285717</v>
      </c>
      <c r="F29" s="40">
        <v>4100000</v>
      </c>
      <c r="G29" s="40">
        <f t="shared" si="0"/>
        <v>10708.955223880597</v>
      </c>
      <c r="H29" s="23">
        <f t="shared" si="2"/>
        <v>9735.4138398914511</v>
      </c>
      <c r="I29" s="40">
        <f t="shared" si="1"/>
        <v>6119.4029850746265</v>
      </c>
    </row>
    <row r="30" spans="1:15" x14ac:dyDescent="0.25">
      <c r="B30" s="19">
        <v>600</v>
      </c>
      <c r="C30" s="19">
        <v>350</v>
      </c>
      <c r="F30" s="40">
        <v>3750000</v>
      </c>
      <c r="G30" s="40">
        <f t="shared" si="0"/>
        <v>10714.285714285714</v>
      </c>
      <c r="H30" s="40" t="e">
        <f t="shared" si="2"/>
        <v>#DIV/0!</v>
      </c>
      <c r="I30" s="40">
        <f t="shared" si="1"/>
        <v>6250</v>
      </c>
      <c r="J30">
        <f>B30/C30</f>
        <v>1.7142857142857142</v>
      </c>
    </row>
    <row r="31" spans="1:15" x14ac:dyDescent="0.25">
      <c r="F31" s="39"/>
      <c r="G31" s="40" t="e">
        <f t="shared" si="0"/>
        <v>#DIV/0!</v>
      </c>
      <c r="H31" s="40" t="e">
        <f t="shared" si="2"/>
        <v>#DIV/0!</v>
      </c>
      <c r="I31" s="40" t="e">
        <f t="shared" si="1"/>
        <v>#DIV/0!</v>
      </c>
    </row>
    <row r="32" spans="1:15" x14ac:dyDescent="0.25">
      <c r="B32" s="19" t="s">
        <v>22</v>
      </c>
    </row>
    <row r="33" spans="1:10" x14ac:dyDescent="0.25">
      <c r="B33" s="19">
        <f>25.032*10.764+3.508*10.764+4.41*10.764</f>
        <v>354.67379999999997</v>
      </c>
      <c r="C33" s="19">
        <v>3761000</v>
      </c>
      <c r="D33" s="58">
        <f>C33/B33</f>
        <v>10604.110030117816</v>
      </c>
      <c r="E33">
        <v>225700</v>
      </c>
      <c r="F33">
        <v>30000</v>
      </c>
      <c r="G33">
        <f>F33+E33+C33</f>
        <v>4016700</v>
      </c>
      <c r="H33">
        <f>G33/B33</f>
        <v>11325.054176541938</v>
      </c>
      <c r="I33" s="15">
        <f>B33+154</f>
        <v>508.67379999999997</v>
      </c>
      <c r="J33" s="15">
        <f>C33/I33</f>
        <v>7393.7364181131406</v>
      </c>
    </row>
    <row r="34" spans="1:10" x14ac:dyDescent="0.25">
      <c r="D34" s="58" t="e">
        <f>C34/B34</f>
        <v>#DIV/0!</v>
      </c>
      <c r="E34">
        <v>224000</v>
      </c>
      <c r="F34">
        <v>30000</v>
      </c>
      <c r="G34">
        <f>F34+E34+C34</f>
        <v>254000</v>
      </c>
      <c r="H34" t="e">
        <f>G34/B34</f>
        <v>#DIV/0!</v>
      </c>
      <c r="I34" s="15"/>
    </row>
    <row r="35" spans="1:10" x14ac:dyDescent="0.25">
      <c r="D35" s="58" t="e">
        <f>C35/B35</f>
        <v>#DIV/0!</v>
      </c>
      <c r="E35">
        <v>280000</v>
      </c>
      <c r="F35">
        <v>30000</v>
      </c>
      <c r="G35">
        <f>F35+E35+C35</f>
        <v>310000</v>
      </c>
      <c r="H35" t="e">
        <f>G35/B35</f>
        <v>#DIV/0!</v>
      </c>
    </row>
    <row r="36" spans="1:10" ht="15.75" x14ac:dyDescent="0.25">
      <c r="A36" s="17"/>
      <c r="D36" s="58" t="e">
        <f>C36/B36</f>
        <v>#DIV/0!</v>
      </c>
      <c r="E36">
        <v>231000</v>
      </c>
      <c r="F36">
        <v>30000</v>
      </c>
      <c r="G36">
        <f>F36+E36+C36</f>
        <v>261000</v>
      </c>
      <c r="H36" t="e">
        <f>G36/B36</f>
        <v>#DIV/0!</v>
      </c>
    </row>
    <row r="37" spans="1:10" ht="15.75" x14ac:dyDescent="0.25">
      <c r="A37" s="17"/>
    </row>
    <row r="38" spans="1:10" ht="15.75" x14ac:dyDescent="0.25">
      <c r="A38" s="17"/>
    </row>
    <row r="39" spans="1:10" ht="15.75" x14ac:dyDescent="0.25">
      <c r="A39" s="17"/>
    </row>
    <row r="40" spans="1:10" ht="15.75" x14ac:dyDescent="0.25">
      <c r="A40" s="17"/>
    </row>
    <row r="41" spans="1:10" ht="15.75" x14ac:dyDescent="0.25">
      <c r="A41" s="17"/>
    </row>
    <row r="42" spans="1:10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>
      <selection activeCell="M27" sqref="M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Same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2023-10-11T06:39:16Z</dcterms:modified>
</cp:coreProperties>
</file>