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BOI_Thane Main_Sanju Kanu Muthal\"/>
    </mc:Choice>
  </mc:AlternateContent>
  <xr:revisionPtr revIDLastSave="0" documentId="13_ncr:1_{60ACE735-FB9E-4401-8E1E-AE9B48FDE5FB}" xr6:coauthVersionLast="47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9" i="4" l="1"/>
  <c r="P7" i="4"/>
  <c r="G27" i="4"/>
  <c r="G31" i="4"/>
  <c r="G33" i="4" s="1"/>
  <c r="G28" i="4"/>
  <c r="C8" i="25"/>
  <c r="D13" i="25"/>
  <c r="C5" i="25"/>
  <c r="C4" i="25"/>
  <c r="C3" i="25"/>
  <c r="Q2" i="4"/>
  <c r="Q3" i="4"/>
  <c r="B3" i="4" s="1"/>
  <c r="C3" i="4" s="1"/>
  <c r="D3" i="4" s="1"/>
  <c r="P4" i="4"/>
  <c r="Q5" i="4"/>
  <c r="P6" i="4"/>
  <c r="B6" i="4"/>
  <c r="C6" i="4" s="1"/>
  <c r="B7" i="4"/>
  <c r="C7" i="4" s="1"/>
  <c r="D7" i="4" s="1"/>
  <c r="P8" i="4"/>
  <c r="P9" i="4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B9" i="4" l="1"/>
  <c r="C9" i="4" s="1"/>
  <c r="D9" i="4" s="1"/>
  <c r="H4" i="4"/>
  <c r="H29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<sst xmlns="http://schemas.openxmlformats.org/spreadsheetml/2006/main" count="133" uniqueCount="91">
  <si>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</si>
  <si>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</si>
  <si>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</si>
  <si>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</si>
  <si>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</si>
  <si>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</si>
  <si>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</si>
  <si>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</si>
  <si>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</si>
  <si>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</si>
  <si>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</si>
  <si>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</si>
  <si>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</si>
  <si>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</si>
  <si>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</si>
  <si>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</si>
  <si>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</si>
  <si>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</si>
  <si>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</si>
  <si>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</si>
  <si>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</si>
  <si>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</si>
  <si>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</si>
  <si>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</si>
  <si>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</si>
  <si>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</si>
  <si>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</si>
  <si>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</si>
  <si>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</si>
  <si>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</si>
  <si>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</si>
  <si>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</si>
  <si>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</si>
  <si>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</si>
  <si>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</si>
  <si>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</si>
  <si>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</si>
  <si>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</si>
  <si>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</si>
  <si>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</si>
  <si>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</si>
  <si>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</si>
  <si>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</si>
  <si>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</si>
  <si>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</si>
  <si>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</si>
  <si>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</si>
  <si>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</si>
  <si>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</si>
  <si>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</si>
  <si>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</si>
  <si>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</si>
  <si>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</si>
  <si>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</si>
  <si>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</si>
  <si>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</si>
  <si>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</si>
  <si>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</si>
  <si>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</si>
  <si>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</si>
  <si>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</si>
  <si>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</si>
  <si>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</si>
  <si>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</si>
  <si>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</si>
  <si>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</si>
  <si>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</si>
  <si>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</si>
  <si>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</si>
  <si>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</si>
  <si>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</si>
  <si>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</si>
  <si>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</si>
  <si>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</si>
  <si>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</si>
  <si>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</si>
  <si>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</si>
  <si>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</si>
  <si>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</si>
  <si>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</si>
  <si>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</si>
  <si>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</si>
  <si>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</si>
  <si>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</si>
  <si>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22.06.2015</t>
  </si>
  <si>
    <t>ACA</t>
  </si>
  <si>
    <t>OC-2015</t>
  </si>
  <si>
    <t>21 TO 23 LAKH</t>
  </si>
  <si>
    <t>IGR-06.09.23</t>
  </si>
  <si>
    <t>IGR-04.10.23</t>
  </si>
  <si>
    <t>IGR-14.09.23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</si>
</sst>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18</xdr:col>
      <xdr:colOff>591754</xdr:colOff>
      <xdr:row>35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FE7094-FB68-841C-8249-A81D5BD3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2175" y="190500"/>
          <a:ext cx="8630854" cy="71733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1E781-2A1C-8F08-7CC0-626776EE7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48</xdr:row>
      <xdr:rowOff>125081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2BAC70-2F22-2869-CA50-8F722F230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900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173686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89EB64-CC40-785E-6503-EC8B41C0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23286" cy="89833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6F6BA3-9F68-34DA-431D-0E9C288E5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126054</xdr:colOff>
      <xdr:row>49</xdr:row>
      <xdr:rowOff>163177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963948-F0BA-EABF-D10B-D0F5440B5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75654" cy="8973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573792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0E2665-8473-05E1-E969-8A6E59DBE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23392" cy="8954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125799</xdr:colOff>
      <xdr:row>39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5F47EB-2075-1963-366F-5D3173A59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46599" cy="7535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23</xdr:col>
      <xdr:colOff>135326</xdr:colOff>
      <xdr:row>88</xdr:row>
      <xdr:rowOff>67934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FDDBCD-5848-6C65-BF9E-EA2C8A198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14156126" cy="90214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93FC96-113A-A884-6CB8-AF9E18C8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4E1F40-4248-E35A-1C12-3F15551E8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G2" sqref="G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295406.57199999999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324806.57199999999</v>
      </c>
      <c r="D9" s="63" t="s">
        <v>62</v>
      </c>
      <c r="E9" s="64">
        <f>C9/10.764</f>
        <v>30175.266815310293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8</v>
      </c>
      <c r="D13" s="70">
        <f>D12-C13</f>
        <v>92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A42" sqref="A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H16" sqref="H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9000</v>
      </c>
      <c r="D3" s="24" t="s">
        <v>76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300</v>
      </c>
      <c r="D12" s="24"/>
      <c r="F12" s="19"/>
    </row>
    <row r="13" spans="1:6" x14ac:dyDescent="0.25">
      <c r="A13" s="16" t="s">
        <v>22</v>
      </c>
      <c r="B13" s="20"/>
      <c r="C13" s="21">
        <f>C6-C12</f>
        <v>2200</v>
      </c>
      <c r="D13" s="24"/>
      <c r="F13" s="19"/>
    </row>
    <row r="14" spans="1:6" x14ac:dyDescent="0.25">
      <c r="A14" s="16" t="s">
        <v>15</v>
      </c>
      <c r="B14" s="20"/>
      <c r="C14" s="21">
        <f>C5</f>
        <v>6500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8700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248</v>
      </c>
      <c r="D18" s="26"/>
      <c r="F18" s="19"/>
    </row>
    <row r="19" spans="1:6" x14ac:dyDescent="0.25">
      <c r="A19" s="16" t="s">
        <v>74</v>
      </c>
      <c r="B19" s="6"/>
      <c r="C19" s="32">
        <f>C18*C16</f>
        <v>2157600</v>
      </c>
      <c r="D19" s="33"/>
      <c r="E19" s="70"/>
      <c r="F19" s="34"/>
    </row>
    <row r="20" spans="1:6" x14ac:dyDescent="0.25">
      <c r="A20" s="16" t="s">
        <v>24</v>
      </c>
      <c r="C20" s="35">
        <f>C19*90%</f>
        <v>1941840</v>
      </c>
      <c r="D20" s="32"/>
      <c r="F20" s="19"/>
    </row>
    <row r="21" spans="1:6" x14ac:dyDescent="0.25">
      <c r="A21" s="16" t="s">
        <v>25</v>
      </c>
      <c r="C21" s="35">
        <f>C19*80%</f>
        <v>1726080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620000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4495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433.33333333333337</v>
      </c>
      <c r="C2" s="4">
        <f t="shared" ref="C2:C16" si="1">B2*1.2</f>
        <v>520</v>
      </c>
      <c r="D2" s="4">
        <f t="shared" ref="D2:D16" si="2">C2*1.2</f>
        <v>624</v>
      </c>
      <c r="E2" s="5">
        <f t="shared" ref="E2:E16" si="3">R2</f>
        <v>3400000</v>
      </c>
      <c r="F2" s="78">
        <f t="shared" ref="F2:F15" si="4">ROUND((E2/B2),0)</f>
        <v>7846</v>
      </c>
      <c r="G2" s="78">
        <f t="shared" ref="G2:G15" si="5">ROUND((E2/C2),0)</f>
        <v>6538</v>
      </c>
      <c r="H2" s="78">
        <f t="shared" ref="H2:H15" si="6">ROUND((E2/D2),0)</f>
        <v>5449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v>520</v>
      </c>
      <c r="Q2" s="7">
        <f t="shared" ref="Q2:Q5" si="9">P2/1.2</f>
        <v>433.33333333333337</v>
      </c>
      <c r="R2" s="79">
        <v>3400000</v>
      </c>
      <c r="S2" s="2"/>
    </row>
    <row r="3" spans="1:19" x14ac:dyDescent="0.25">
      <c r="A3" s="4">
        <v>2</v>
      </c>
      <c r="B3" s="4">
        <f t="shared" si="0"/>
        <v>350</v>
      </c>
      <c r="C3" s="4">
        <f t="shared" si="1"/>
        <v>420</v>
      </c>
      <c r="D3" s="4">
        <f t="shared" si="2"/>
        <v>504</v>
      </c>
      <c r="E3" s="5">
        <f t="shared" si="3"/>
        <v>2600000</v>
      </c>
      <c r="F3" s="4">
        <f t="shared" si="4"/>
        <v>7429</v>
      </c>
      <c r="G3" s="4">
        <f t="shared" si="5"/>
        <v>6190</v>
      </c>
      <c r="H3" s="4">
        <f t="shared" si="6"/>
        <v>5159</v>
      </c>
      <c r="I3" s="4">
        <f t="shared" si="7"/>
        <v>0</v>
      </c>
      <c r="J3" s="4">
        <f t="shared" si="8"/>
        <v>0</v>
      </c>
      <c r="O3">
        <v>0</v>
      </c>
      <c r="P3">
        <v>420</v>
      </c>
      <c r="Q3">
        <f t="shared" si="9"/>
        <v>350</v>
      </c>
      <c r="R3" s="2">
        <v>2600000</v>
      </c>
      <c r="S3" s="2"/>
    </row>
    <row r="4" spans="1:19" x14ac:dyDescent="0.25">
      <c r="A4" s="4">
        <v>3</v>
      </c>
      <c r="B4" s="4">
        <f t="shared" si="0"/>
        <v>300</v>
      </c>
      <c r="C4" s="4">
        <f t="shared" si="1"/>
        <v>360</v>
      </c>
      <c r="D4" s="4">
        <f t="shared" si="2"/>
        <v>432</v>
      </c>
      <c r="E4" s="5">
        <f t="shared" si="3"/>
        <v>2700000</v>
      </c>
      <c r="F4" s="78">
        <f t="shared" si="4"/>
        <v>9000</v>
      </c>
      <c r="G4" s="78">
        <f t="shared" si="5"/>
        <v>7500</v>
      </c>
      <c r="H4" s="78">
        <f t="shared" si="6"/>
        <v>6250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ref="P4:P10" si="10">O4/1.2</f>
        <v>0</v>
      </c>
      <c r="Q4" s="7">
        <v>300</v>
      </c>
      <c r="R4" s="79">
        <v>2700000</v>
      </c>
      <c r="S4" s="2"/>
    </row>
    <row r="5" spans="1:19" x14ac:dyDescent="0.25">
      <c r="A5" s="4">
        <v>4</v>
      </c>
      <c r="B5" s="4">
        <f t="shared" si="0"/>
        <v>333.33333333333337</v>
      </c>
      <c r="C5" s="4">
        <f t="shared" si="1"/>
        <v>400.00000000000006</v>
      </c>
      <c r="D5" s="4">
        <f t="shared" si="2"/>
        <v>480.00000000000006</v>
      </c>
      <c r="E5" s="5">
        <f t="shared" si="3"/>
        <v>2600000</v>
      </c>
      <c r="F5" s="4">
        <f t="shared" si="4"/>
        <v>7800</v>
      </c>
      <c r="G5" s="4">
        <f t="shared" si="5"/>
        <v>6500</v>
      </c>
      <c r="H5" s="4">
        <f t="shared" si="6"/>
        <v>5417</v>
      </c>
      <c r="I5" s="4">
        <f t="shared" si="7"/>
        <v>0</v>
      </c>
      <c r="J5" s="4">
        <f t="shared" si="8"/>
        <v>0</v>
      </c>
      <c r="O5">
        <v>0</v>
      </c>
      <c r="P5">
        <v>400</v>
      </c>
      <c r="Q5">
        <f t="shared" si="9"/>
        <v>333.33333333333337</v>
      </c>
      <c r="R5" s="2">
        <v>2600000</v>
      </c>
      <c r="S5" s="2"/>
    </row>
    <row r="6" spans="1:19" x14ac:dyDescent="0.25">
      <c r="A6" s="4">
        <v>5</v>
      </c>
      <c r="B6" s="4">
        <f t="shared" si="0"/>
        <v>320</v>
      </c>
      <c r="C6" s="4">
        <f t="shared" si="1"/>
        <v>384</v>
      </c>
      <c r="D6" s="4">
        <f t="shared" si="2"/>
        <v>460.79999999999995</v>
      </c>
      <c r="E6" s="5">
        <f t="shared" si="3"/>
        <v>2700000</v>
      </c>
      <c r="F6" s="80">
        <f t="shared" si="4"/>
        <v>8438</v>
      </c>
      <c r="G6" s="80">
        <f t="shared" si="5"/>
        <v>7031</v>
      </c>
      <c r="H6" s="80">
        <f t="shared" si="6"/>
        <v>5859</v>
      </c>
      <c r="I6" s="80">
        <f t="shared" si="7"/>
        <v>0</v>
      </c>
      <c r="J6" s="80">
        <f t="shared" si="8"/>
        <v>0</v>
      </c>
      <c r="K6" s="81"/>
      <c r="L6" s="81"/>
      <c r="M6" s="81"/>
      <c r="N6" s="81"/>
      <c r="O6" s="81">
        <v>0</v>
      </c>
      <c r="P6" s="81">
        <f t="shared" si="10"/>
        <v>0</v>
      </c>
      <c r="Q6" s="81">
        <v>320</v>
      </c>
      <c r="R6" s="82">
        <v>2700000</v>
      </c>
      <c r="S6" s="2"/>
    </row>
    <row r="7" spans="1:19" x14ac:dyDescent="0.25">
      <c r="A7" s="4">
        <v>6</v>
      </c>
      <c r="B7" s="4">
        <f t="shared" si="0"/>
        <v>250</v>
      </c>
      <c r="C7" s="4">
        <f t="shared" si="1"/>
        <v>300</v>
      </c>
      <c r="D7" s="4">
        <f t="shared" si="2"/>
        <v>360</v>
      </c>
      <c r="E7" s="5">
        <f t="shared" si="3"/>
        <v>2550000</v>
      </c>
      <c r="F7" s="78">
        <f t="shared" si="4"/>
        <v>10200</v>
      </c>
      <c r="G7" s="78">
        <f t="shared" si="5"/>
        <v>8500</v>
      </c>
      <c r="H7" s="78">
        <f t="shared" si="6"/>
        <v>7083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250</v>
      </c>
      <c r="R7" s="79">
        <v>2550000</v>
      </c>
      <c r="S7" s="2"/>
    </row>
    <row r="8" spans="1:19" x14ac:dyDescent="0.25">
      <c r="A8" s="4">
        <v>7</v>
      </c>
      <c r="B8" s="4">
        <f t="shared" si="0"/>
        <v>362</v>
      </c>
      <c r="C8" s="4">
        <f t="shared" si="1"/>
        <v>434.4</v>
      </c>
      <c r="D8" s="4">
        <f t="shared" si="2"/>
        <v>521.28</v>
      </c>
      <c r="E8" s="5">
        <f t="shared" si="3"/>
        <v>2600000</v>
      </c>
      <c r="F8" s="78">
        <f t="shared" si="4"/>
        <v>7182</v>
      </c>
      <c r="G8" s="78">
        <f t="shared" si="5"/>
        <v>5985</v>
      </c>
      <c r="H8" s="78">
        <f t="shared" si="6"/>
        <v>4988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362</v>
      </c>
      <c r="R8" s="79">
        <v>2600000</v>
      </c>
      <c r="S8" s="79" t="s">
        <v>88</v>
      </c>
    </row>
    <row r="9" spans="1:19" x14ac:dyDescent="0.25">
      <c r="A9" s="4">
        <v>8</v>
      </c>
      <c r="B9" s="4">
        <f t="shared" si="0"/>
        <v>168.79028399999999</v>
      </c>
      <c r="C9" s="4">
        <f t="shared" si="1"/>
        <v>202.54834079999998</v>
      </c>
      <c r="D9" s="4">
        <f t="shared" si="2"/>
        <v>243.05800895999997</v>
      </c>
      <c r="E9" s="5">
        <f t="shared" si="3"/>
        <v>2300000</v>
      </c>
      <c r="F9" s="4">
        <f t="shared" si="4"/>
        <v>13626</v>
      </c>
      <c r="G9" s="4">
        <f t="shared" si="5"/>
        <v>11355</v>
      </c>
      <c r="H9" s="4">
        <f t="shared" si="6"/>
        <v>9463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>15.681*10.764</f>
        <v>168.79028399999999</v>
      </c>
      <c r="R9" s="2">
        <v>2300000</v>
      </c>
      <c r="S9" s="2" t="s">
        <v>89</v>
      </c>
    </row>
    <row r="10" spans="1:19" x14ac:dyDescent="0.25">
      <c r="A10" s="4">
        <v>9</v>
      </c>
      <c r="B10" s="4">
        <f t="shared" si="0"/>
        <v>304</v>
      </c>
      <c r="C10" s="4">
        <f t="shared" si="1"/>
        <v>364.8</v>
      </c>
      <c r="D10" s="4">
        <f t="shared" si="2"/>
        <v>437.76</v>
      </c>
      <c r="E10" s="5">
        <f t="shared" si="3"/>
        <v>3300000</v>
      </c>
      <c r="F10" s="78">
        <f t="shared" si="4"/>
        <v>10855</v>
      </c>
      <c r="G10" s="78">
        <f t="shared" si="5"/>
        <v>9046</v>
      </c>
      <c r="H10" s="78">
        <f t="shared" si="6"/>
        <v>7538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f t="shared" si="10"/>
        <v>0</v>
      </c>
      <c r="Q10" s="7">
        <v>304</v>
      </c>
      <c r="R10" s="79">
        <v>3300000</v>
      </c>
      <c r="S10" s="79" t="s">
        <v>90</v>
      </c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 t="s">
        <v>87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 t="s">
        <v>71</v>
      </c>
      <c r="G27" s="10">
        <f>222+42</f>
        <v>264</v>
      </c>
    </row>
    <row r="28" spans="1:19" s="10" customFormat="1" x14ac:dyDescent="0.25">
      <c r="C28" s="72" t="s">
        <v>75</v>
      </c>
      <c r="D28" s="72" t="s">
        <v>84</v>
      </c>
      <c r="F28" s="57" t="s">
        <v>85</v>
      </c>
      <c r="G28" s="57">
        <f>207+41</f>
        <v>248</v>
      </c>
    </row>
    <row r="29" spans="1:19" s="10" customFormat="1" x14ac:dyDescent="0.25">
      <c r="C29" s="72" t="s">
        <v>1</v>
      </c>
      <c r="D29" s="72">
        <v>1200000</v>
      </c>
      <c r="F29" s="57" t="s">
        <v>72</v>
      </c>
      <c r="G29" s="57">
        <v>298</v>
      </c>
      <c r="H29" s="10">
        <f>G29/G28</f>
        <v>1.2016129032258065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>
        <f>G31/D29</f>
        <v>0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2023-10-10T06:51:44Z</dcterms:modified>
</cp:coreProperties>
</file>