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5D08281-8FB2-4A6D-BAB0-CD99509B0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9" i="1"/>
  <c r="C28" i="1"/>
  <c r="C25" i="1"/>
  <c r="C26" i="1"/>
  <c r="F10" i="1"/>
  <c r="G10" i="1" s="1"/>
  <c r="F6" i="1"/>
  <c r="F7" i="1" s="1"/>
  <c r="H27" i="1"/>
  <c r="J25" i="1"/>
  <c r="J29" i="1" l="1"/>
  <c r="J4" i="1"/>
  <c r="J28" i="1"/>
  <c r="J27" i="1" l="1"/>
  <c r="J26" i="1"/>
  <c r="G36" i="1"/>
  <c r="H36" i="1" s="1"/>
  <c r="G35" i="1"/>
  <c r="H35" i="1" s="1"/>
  <c r="D36" i="1"/>
  <c r="D35" i="1"/>
  <c r="G34" i="1"/>
  <c r="G33" i="1"/>
  <c r="G32" i="1"/>
  <c r="K32" i="1" l="1"/>
  <c r="J5" i="1"/>
  <c r="G25" i="1" l="1"/>
  <c r="H25" i="1"/>
  <c r="G26" i="1"/>
  <c r="H26" i="1"/>
  <c r="G27" i="1"/>
  <c r="G28" i="1"/>
  <c r="H28" i="1"/>
  <c r="G29" i="1"/>
  <c r="H29" i="1"/>
  <c r="G30" i="1"/>
  <c r="H30" i="1"/>
  <c r="L32" i="1"/>
  <c r="J33" i="1"/>
  <c r="H34" i="1"/>
  <c r="H33" i="1" l="1"/>
  <c r="H32" i="1"/>
  <c r="D33" i="1"/>
  <c r="K7" i="1" l="1"/>
  <c r="I29" i="1" l="1"/>
  <c r="I28" i="1"/>
  <c r="I30" i="1"/>
  <c r="D34" i="1" l="1"/>
  <c r="I25" i="1"/>
  <c r="I33" i="1" l="1"/>
  <c r="I32" i="1"/>
  <c r="D32" i="1"/>
  <c r="I26" i="1"/>
  <c r="I27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<sst xmlns="http://schemas.openxmlformats.org/spreadsheetml/2006/main" count="28" uniqueCount="26">
  <si>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</si>
  <si>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</si>
  <si>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</si>
  <si>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</si>
  <si>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</si>
  <si>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</si>
  <si>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</si>
  <si>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</si>
  <si>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</si>
  <si>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</si>
  <si>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</si>
  <si>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</si>
  <si>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</si>
  <si>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</si>
  <si>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</si>
  <si>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</si>
  <si>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</si>
  <si>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</si>
  <si>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</si>
  <si>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</si>
  <si>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</si>
  <si>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</si>
  <si>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</si>
  <si>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Value / RV</t>
  </si>
  <si>
    <t>Area</t>
  </si>
  <si>
    <t>Agreement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</si>
</sst>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0" applyNumberFormat="1" applyBorder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7" fillId="4" borderId="0" xfId="0" applyFont="1" applyFill="1"/>
    <xf numFmtId="0" fontId="0" fillId="4" borderId="0" xfId="0" applyFill="1"/>
    <xf numFmtId="43" fontId="0" fillId="4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535346</xdr:colOff>
      <xdr:row>43</xdr:row>
      <xdr:rowOff>67828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88CAB-FD43-401D-929F-793C4763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6546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487374</xdr:colOff>
      <xdr:row>42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B98C97-0948-4D69-8E26-808A4E52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60174" cy="8059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40318</xdr:colOff>
      <xdr:row>45</xdr:row>
      <xdr:rowOff>153618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7166E-CD50-4E7E-844A-E03E146A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89918" cy="872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Normal="100" workbookViewId="0">
      <selection activeCell="B19" sqref="B19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5"/>
      <c r="C1" s="23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4"/>
      <c r="B2" s="46"/>
      <c r="C2" s="46"/>
      <c r="D2" s="57"/>
      <c r="E2" s="17"/>
      <c r="F2" t="s">
        <v>13</v>
      </c>
      <c r="I2" s="6"/>
      <c r="L2" s="5"/>
      <c r="O2" s="6"/>
    </row>
    <row r="3" spans="1:15" ht="16.5" x14ac:dyDescent="0.3">
      <c r="A3" s="34" t="s">
        <v>0</v>
      </c>
      <c r="B3" s="47">
        <v>6000</v>
      </c>
      <c r="C3" s="47"/>
      <c r="D3" s="42"/>
      <c r="E3" s="13"/>
      <c r="F3" s="5">
        <v>2013</v>
      </c>
      <c r="G3" s="7">
        <v>2023</v>
      </c>
      <c r="H3" s="8">
        <f>G3-F3</f>
        <v>10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7">
        <v>2600</v>
      </c>
      <c r="C4" s="47"/>
      <c r="D4" s="42"/>
      <c r="E4" s="13"/>
      <c r="F4" s="9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4" t="s">
        <v>2</v>
      </c>
      <c r="B5" s="47">
        <f>B3-B4</f>
        <v>3400</v>
      </c>
      <c r="C5" s="47"/>
      <c r="D5" s="42"/>
      <c r="E5" s="22"/>
      <c r="F5" s="20">
        <v>488</v>
      </c>
      <c r="G5" s="7"/>
      <c r="H5" s="29"/>
      <c r="I5" s="50"/>
      <c r="J5">
        <f>J4/10.764</f>
        <v>2596.711259754738</v>
      </c>
      <c r="L5" s="5"/>
      <c r="M5" s="7"/>
      <c r="N5" s="8"/>
      <c r="O5" s="6"/>
    </row>
    <row r="6" spans="1:15" ht="16.5" x14ac:dyDescent="0.3">
      <c r="A6" s="34" t="s">
        <v>3</v>
      </c>
      <c r="B6" s="47">
        <f>B4</f>
        <v>2600</v>
      </c>
      <c r="C6" s="47"/>
      <c r="D6" s="42"/>
      <c r="E6" s="62"/>
      <c r="F6" s="62">
        <f>F5*1.2</f>
        <v>585.6</v>
      </c>
      <c r="G6" s="27"/>
      <c r="H6" s="29"/>
      <c r="I6" s="18"/>
      <c r="J6" s="19"/>
      <c r="L6" s="5"/>
      <c r="M6" s="7"/>
      <c r="N6" s="8"/>
      <c r="O6" s="6"/>
    </row>
    <row r="7" spans="1:15" ht="16.5" x14ac:dyDescent="0.3">
      <c r="A7" s="34" t="s">
        <v>4</v>
      </c>
      <c r="B7" s="36">
        <v>10</v>
      </c>
      <c r="C7" s="36"/>
      <c r="D7" s="58"/>
      <c r="E7" s="52"/>
      <c r="F7" s="22">
        <f>F6*1.2</f>
        <v>702.72</v>
      </c>
      <c r="G7" s="27"/>
      <c r="H7" s="27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4" t="s">
        <v>5</v>
      </c>
      <c r="B8" s="36">
        <f>B9-B7</f>
        <v>50</v>
      </c>
      <c r="C8" s="36"/>
      <c r="D8" s="59"/>
      <c r="E8" s="53"/>
      <c r="F8" s="22">
        <v>703</v>
      </c>
      <c r="G8" s="28"/>
      <c r="H8" s="27"/>
      <c r="I8" s="19"/>
      <c r="J8" s="19"/>
      <c r="L8" s="5"/>
      <c r="M8" s="10"/>
      <c r="N8" s="11"/>
      <c r="O8" s="6"/>
    </row>
    <row r="9" spans="1:15" ht="16.5" x14ac:dyDescent="0.3">
      <c r="A9" s="34" t="s">
        <v>6</v>
      </c>
      <c r="B9" s="36">
        <v>60</v>
      </c>
      <c r="C9" s="36"/>
      <c r="D9" s="58"/>
      <c r="E9" s="52"/>
      <c r="F9" s="54">
        <v>4300</v>
      </c>
      <c r="G9" s="49"/>
      <c r="H9" s="28"/>
      <c r="I9" s="19"/>
      <c r="J9" s="19"/>
      <c r="K9" s="16"/>
      <c r="L9" s="16"/>
      <c r="M9" s="14"/>
      <c r="N9" s="11"/>
      <c r="O9" s="6"/>
    </row>
    <row r="10" spans="1:15" ht="33" x14ac:dyDescent="0.3">
      <c r="A10" s="35" t="s">
        <v>7</v>
      </c>
      <c r="B10" s="36">
        <f>90*B7/B9</f>
        <v>15</v>
      </c>
      <c r="C10" s="36"/>
      <c r="D10" s="58"/>
      <c r="E10" s="52"/>
      <c r="F10" s="22">
        <f>F9*F8</f>
        <v>3022900</v>
      </c>
      <c r="G10" s="26">
        <f>F10/488</f>
        <v>6194.4672131147545</v>
      </c>
      <c r="H10" s="28"/>
      <c r="I10" s="19"/>
      <c r="J10" s="19"/>
      <c r="K10" s="16"/>
      <c r="L10" s="16"/>
      <c r="M10" s="14"/>
      <c r="N10" s="11"/>
      <c r="O10" s="6"/>
    </row>
    <row r="11" spans="1:15" ht="16.5" x14ac:dyDescent="0.3">
      <c r="A11" s="34"/>
      <c r="B11" s="48">
        <f>B10%</f>
        <v>0.15</v>
      </c>
      <c r="C11" s="48"/>
      <c r="D11" s="60"/>
      <c r="E11" s="32"/>
      <c r="F11" s="13"/>
      <c r="G11" s="27"/>
      <c r="H11" s="28"/>
      <c r="I11" s="19"/>
      <c r="J11" s="19"/>
      <c r="K11" s="16"/>
      <c r="L11" s="16"/>
      <c r="M11" s="14"/>
      <c r="N11" s="12"/>
      <c r="O11" s="6"/>
    </row>
    <row r="12" spans="1:15" ht="16.5" x14ac:dyDescent="0.3">
      <c r="A12" s="34" t="s">
        <v>8</v>
      </c>
      <c r="B12" s="47">
        <f>B6*B11</f>
        <v>390</v>
      </c>
      <c r="C12" s="47"/>
      <c r="D12" s="61"/>
      <c r="E12" s="1"/>
      <c r="F12" s="13"/>
      <c r="G12" s="27"/>
      <c r="H12" s="28"/>
      <c r="I12" s="25"/>
      <c r="J12" s="19"/>
      <c r="K12" s="16"/>
      <c r="L12" s="16"/>
      <c r="M12" s="14"/>
      <c r="N12" s="8"/>
      <c r="O12" s="6"/>
    </row>
    <row r="13" spans="1:15" ht="16.5" x14ac:dyDescent="0.3">
      <c r="A13" s="34" t="s">
        <v>9</v>
      </c>
      <c r="B13" s="47">
        <f>B6-B12</f>
        <v>2210</v>
      </c>
      <c r="C13" s="47"/>
      <c r="D13" s="61"/>
      <c r="E13" s="1"/>
      <c r="F13" s="13"/>
      <c r="G13" s="28"/>
      <c r="H13" s="28"/>
      <c r="I13" s="19"/>
      <c r="J13" s="19"/>
      <c r="K13" s="16"/>
      <c r="L13" s="16"/>
      <c r="M13" s="14"/>
      <c r="N13" s="8"/>
      <c r="O13" s="6"/>
    </row>
    <row r="14" spans="1:15" ht="16.5" x14ac:dyDescent="0.3">
      <c r="A14" s="34" t="s">
        <v>2</v>
      </c>
      <c r="B14" s="47">
        <f>B5</f>
        <v>3400</v>
      </c>
      <c r="C14" s="47"/>
      <c r="D14" s="42"/>
      <c r="E14" s="13"/>
      <c r="F14" s="16"/>
      <c r="H14" s="28"/>
      <c r="I14" s="19"/>
      <c r="J14" s="19"/>
      <c r="K14" s="16"/>
      <c r="L14" s="16"/>
      <c r="M14" s="14"/>
      <c r="N14" s="8"/>
      <c r="O14" s="6"/>
    </row>
    <row r="15" spans="1:15" ht="16.5" x14ac:dyDescent="0.3">
      <c r="A15" s="34" t="s">
        <v>10</v>
      </c>
      <c r="B15" s="47">
        <f>B14+B13</f>
        <v>5610</v>
      </c>
      <c r="C15" s="47"/>
      <c r="D15" s="42"/>
      <c r="E15" s="13"/>
      <c r="F15" s="16" t="s">
        <v>15</v>
      </c>
      <c r="G15" s="30"/>
      <c r="H15" s="28"/>
      <c r="I15" s="16"/>
      <c r="J15" s="16"/>
      <c r="K15" s="16"/>
      <c r="L15" s="16"/>
      <c r="M15" s="14"/>
      <c r="N15" s="8"/>
      <c r="O15" s="6"/>
    </row>
    <row r="16" spans="1:15" ht="16.5" x14ac:dyDescent="0.3">
      <c r="A16" s="34" t="s">
        <v>24</v>
      </c>
      <c r="B16" s="37">
        <v>488</v>
      </c>
      <c r="C16" s="37"/>
      <c r="D16" s="38"/>
      <c r="E16" s="13"/>
      <c r="F16" s="28">
        <v>473</v>
      </c>
      <c r="G16" s="31"/>
      <c r="H16" s="27"/>
      <c r="I16" s="50"/>
      <c r="L16" s="5"/>
      <c r="N16" s="11"/>
      <c r="O16" s="6"/>
    </row>
    <row r="17" spans="1:15" ht="16.5" x14ac:dyDescent="0.3">
      <c r="A17" s="34" t="s">
        <v>23</v>
      </c>
      <c r="B17" s="39">
        <f>B15*B16</f>
        <v>2737680</v>
      </c>
      <c r="C17" s="39"/>
      <c r="D17" s="40"/>
      <c r="E17" s="13"/>
      <c r="F17" s="28"/>
      <c r="G17" s="28"/>
      <c r="H17" s="27"/>
      <c r="I17" s="50"/>
      <c r="L17" s="5"/>
      <c r="N17" s="27"/>
      <c r="O17" s="50"/>
    </row>
    <row r="18" spans="1:15" ht="16.5" x14ac:dyDescent="0.3">
      <c r="A18" s="34" t="s">
        <v>12</v>
      </c>
      <c r="B18" s="41">
        <f>B4*586</f>
        <v>1523600</v>
      </c>
      <c r="C18" s="41"/>
      <c r="D18" s="42"/>
      <c r="E18" s="13"/>
      <c r="F18" s="13"/>
      <c r="G18" s="13"/>
      <c r="I18" s="6"/>
    </row>
    <row r="19" spans="1:15" ht="16.5" x14ac:dyDescent="0.3">
      <c r="A19" s="36" t="s">
        <v>16</v>
      </c>
      <c r="B19" s="51">
        <f>B17*0.03/12</f>
        <v>6844.2</v>
      </c>
      <c r="C19" s="41"/>
      <c r="D19" s="41"/>
      <c r="E19" s="13"/>
    </row>
    <row r="20" spans="1:15" x14ac:dyDescent="0.25">
      <c r="B20" s="24"/>
      <c r="C20" s="24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66">
        <f>D25/1.43</f>
        <v>542.65734265734272</v>
      </c>
      <c r="D25" s="55">
        <v>776</v>
      </c>
      <c r="E25" s="55"/>
      <c r="F25" s="20">
        <v>3200000</v>
      </c>
      <c r="G25" s="56">
        <f t="shared" ref="G25:G30" si="0">F25/C25</f>
        <v>5896.9072164948448</v>
      </c>
      <c r="H25" s="22">
        <f>F25/D25</f>
        <v>4123.7113402061859</v>
      </c>
      <c r="I25" s="22" t="e">
        <f t="shared" ref="I25:I30" si="1">F25/B25</f>
        <v>#DIV/0!</v>
      </c>
      <c r="J25" s="20">
        <f>B25/C25</f>
        <v>0</v>
      </c>
      <c r="K25" s="33"/>
    </row>
    <row r="26" spans="1:15" ht="17.25" x14ac:dyDescent="0.3">
      <c r="B26" s="21"/>
      <c r="C26" s="66">
        <f>D26/1.43</f>
        <v>419.58041958041957</v>
      </c>
      <c r="D26" s="55">
        <v>600</v>
      </c>
      <c r="E26" s="67"/>
      <c r="F26" s="20">
        <v>3000000</v>
      </c>
      <c r="G26" s="68">
        <f t="shared" si="0"/>
        <v>7150</v>
      </c>
      <c r="H26" s="22">
        <f>F26/D26</f>
        <v>5000</v>
      </c>
      <c r="I26" s="22" t="e">
        <f t="shared" si="1"/>
        <v>#DIV/0!</v>
      </c>
      <c r="J26" s="20">
        <f t="shared" ref="J26:J29" si="2">D26/C26</f>
        <v>1.43</v>
      </c>
      <c r="K26" s="33"/>
    </row>
    <row r="27" spans="1:15" x14ac:dyDescent="0.25">
      <c r="B27" s="21"/>
      <c r="C27" s="66">
        <v>471</v>
      </c>
      <c r="D27" s="55">
        <v>678</v>
      </c>
      <c r="E27" s="55"/>
      <c r="F27" s="22">
        <v>2950000</v>
      </c>
      <c r="G27" s="56">
        <f t="shared" si="0"/>
        <v>6263.2696390658175</v>
      </c>
      <c r="H27" s="22">
        <f>F27/D27</f>
        <v>4351.0324483775812</v>
      </c>
      <c r="I27" s="22" t="e">
        <f t="shared" si="1"/>
        <v>#DIV/0!</v>
      </c>
      <c r="J27" s="20">
        <f t="shared" si="2"/>
        <v>1.4394904458598725</v>
      </c>
    </row>
    <row r="28" spans="1:15" x14ac:dyDescent="0.25">
      <c r="C28" s="66">
        <f>D28/1.43</f>
        <v>542.65734265734272</v>
      </c>
      <c r="D28" s="55">
        <v>776</v>
      </c>
      <c r="F28" s="44">
        <v>3500000</v>
      </c>
      <c r="G28" s="44">
        <f t="shared" si="0"/>
        <v>6449.7422680412365</v>
      </c>
      <c r="H28" s="22">
        <f t="shared" ref="H28:H30" si="3">F28/D28</f>
        <v>4510.3092783505153</v>
      </c>
      <c r="I28" s="44" t="e">
        <f t="shared" si="1"/>
        <v>#DIV/0!</v>
      </c>
      <c r="J28" s="43">
        <f t="shared" si="2"/>
        <v>1.4299999999999997</v>
      </c>
    </row>
    <row r="29" spans="1:15" x14ac:dyDescent="0.25">
      <c r="C29" s="66">
        <f>D29/1.43</f>
        <v>558.74125874125878</v>
      </c>
      <c r="D29" s="55">
        <v>799</v>
      </c>
      <c r="F29" s="44">
        <v>3290000</v>
      </c>
      <c r="G29" s="44">
        <f t="shared" si="0"/>
        <v>5888.2352941176468</v>
      </c>
      <c r="H29" s="44">
        <f t="shared" si="3"/>
        <v>4117.6470588235297</v>
      </c>
      <c r="I29" s="44" t="e">
        <f t="shared" si="1"/>
        <v>#DIV/0!</v>
      </c>
      <c r="J29" s="43">
        <f t="shared" si="2"/>
        <v>1.43</v>
      </c>
    </row>
    <row r="30" spans="1:15" x14ac:dyDescent="0.25">
      <c r="F30" s="43"/>
      <c r="G30" s="44" t="e">
        <f t="shared" si="0"/>
        <v>#DIV/0!</v>
      </c>
      <c r="H30" s="44" t="e">
        <f t="shared" si="3"/>
        <v>#DIV/0!</v>
      </c>
      <c r="I30" s="44" t="e">
        <f t="shared" si="1"/>
        <v>#DIV/0!</v>
      </c>
    </row>
    <row r="31" spans="1:15" x14ac:dyDescent="0.25">
      <c r="B31" s="17" t="s">
        <v>22</v>
      </c>
    </row>
    <row r="32" spans="1:15" x14ac:dyDescent="0.25">
      <c r="B32" s="69"/>
      <c r="C32" s="69"/>
      <c r="D32" s="70" t="e">
        <f>C32/B32</f>
        <v>#DIV/0!</v>
      </c>
      <c r="E32" s="70">
        <v>297500</v>
      </c>
      <c r="F32" s="70">
        <v>30000</v>
      </c>
      <c r="G32" s="71">
        <f>F32+E32+C32</f>
        <v>327500</v>
      </c>
      <c r="H32" t="e">
        <f>G32/B32</f>
        <v>#DIV/0!</v>
      </c>
      <c r="I32" s="13" t="e">
        <f>G32/#REF!</f>
        <v>#REF!</v>
      </c>
      <c r="K32">
        <f>A32+B32</f>
        <v>0</v>
      </c>
      <c r="L32" t="e">
        <f>G32/K32</f>
        <v>#DIV/0!</v>
      </c>
    </row>
    <row r="33" spans="1:10" x14ac:dyDescent="0.25">
      <c r="D33" t="e">
        <f>C33/B33</f>
        <v>#DIV/0!</v>
      </c>
      <c r="E33">
        <v>180600</v>
      </c>
      <c r="F33" s="70">
        <v>30000</v>
      </c>
      <c r="G33" s="13">
        <f>F33+E33+C33</f>
        <v>210600</v>
      </c>
      <c r="H33" t="e">
        <f>G33/B33</f>
        <v>#DIV/0!</v>
      </c>
      <c r="I33" s="13" t="e">
        <f>G33/#REF!</f>
        <v>#REF!</v>
      </c>
      <c r="J33" t="e">
        <f>G33/A33</f>
        <v>#DIV/0!</v>
      </c>
    </row>
    <row r="34" spans="1:10" x14ac:dyDescent="0.25">
      <c r="D34" t="e">
        <f>C34/B34</f>
        <v>#DIV/0!</v>
      </c>
      <c r="E34">
        <v>187500</v>
      </c>
      <c r="F34">
        <v>30000</v>
      </c>
      <c r="G34" s="13">
        <f>F34+E34+C34</f>
        <v>217500</v>
      </c>
      <c r="H34" t="e">
        <f>G34/B34</f>
        <v>#DIV/0!</v>
      </c>
    </row>
    <row r="35" spans="1:10" ht="15.75" x14ac:dyDescent="0.25">
      <c r="A35" s="15"/>
      <c r="D35" t="e">
        <f>C35/B35</f>
        <v>#DIV/0!</v>
      </c>
      <c r="E35">
        <v>392000</v>
      </c>
      <c r="F35">
        <v>30000</v>
      </c>
      <c r="G35" s="13">
        <f>F35+E35+C35</f>
        <v>422000</v>
      </c>
      <c r="H35" t="e">
        <f>G35/B35</f>
        <v>#DIV/0!</v>
      </c>
    </row>
    <row r="36" spans="1:10" ht="15.75" x14ac:dyDescent="0.25">
      <c r="A36" s="15"/>
      <c r="B36" s="63"/>
      <c r="C36" s="63"/>
      <c r="D36" s="64" t="e">
        <f>C36/B36</f>
        <v>#DIV/0!</v>
      </c>
      <c r="E36" s="64">
        <v>210000</v>
      </c>
      <c r="F36" s="64">
        <v>30000</v>
      </c>
      <c r="G36" s="65">
        <f>F36+E36+C36</f>
        <v>240000</v>
      </c>
      <c r="H36" s="64" t="e">
        <f>G36/B36</f>
        <v>#DIV/0!</v>
      </c>
    </row>
    <row r="37" spans="1:10" ht="15.75" x14ac:dyDescent="0.25">
      <c r="A37" s="15"/>
    </row>
    <row r="38" spans="1:10" ht="15.75" x14ac:dyDescent="0.25">
      <c r="A38" s="15"/>
    </row>
    <row r="39" spans="1:10" ht="15.75" x14ac:dyDescent="0.25">
      <c r="A39" s="15"/>
    </row>
    <row r="40" spans="1:10" ht="15.75" x14ac:dyDescent="0.25">
      <c r="A40" s="15"/>
    </row>
    <row r="41" spans="1:10" ht="15.75" x14ac:dyDescent="0.25">
      <c r="A41" s="15"/>
    </row>
    <row r="61" spans="4:6" x14ac:dyDescent="0.25">
      <c r="D61" s="13"/>
      <c r="E61" s="13"/>
      <c r="F6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Sheet5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2023-10-09T13:57:38Z</dcterms:modified>
</cp:coreProperties>
</file>