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B4F712F6-48FA-4C06-8C5F-5DC6ADD87CF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" sheetId="5" r:id="rId1"/>
    <sheet name="Sheet1" sheetId="6" r:id="rId2"/>
    <sheet name="Sheet2" sheetId="7" r:id="rId3"/>
    <sheet name="Sheet3" sheetId="8" r:id="rId4"/>
    <sheet name="Sheet4" sheetId="9" r:id="rId5"/>
    <sheet name="Sheet5" sheetId="10" r:id="rId6"/>
    <sheet name="Sheet6" sheetId="11" r:id="rId7"/>
    <sheet name="Sheet7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2" i="5" l="1"/>
  <c r="B8" i="5"/>
  <c r="E38" i="5"/>
  <c r="G31" i="5"/>
  <c r="G30" i="5"/>
  <c r="G7" i="5"/>
  <c r="I10" i="5"/>
  <c r="M18" i="5"/>
  <c r="M19" i="5" s="1"/>
  <c r="K18" i="5"/>
  <c r="J9" i="5"/>
  <c r="J8" i="5"/>
  <c r="I9" i="5"/>
  <c r="K8" i="5"/>
  <c r="I8" i="5"/>
  <c r="H36" i="5"/>
  <c r="I35" i="5"/>
  <c r="I30" i="5" l="1"/>
  <c r="L8" i="5"/>
  <c r="I31" i="5" l="1"/>
  <c r="H31" i="5" l="1"/>
  <c r="J43" i="5" l="1"/>
  <c r="K43" i="5" s="1"/>
  <c r="G43" i="5"/>
  <c r="G36" i="5"/>
  <c r="J42" i="5"/>
  <c r="K42" i="5" s="1"/>
  <c r="G42" i="5"/>
  <c r="I34" i="5" l="1"/>
  <c r="G39" i="5" l="1"/>
  <c r="B17" i="5" l="1"/>
  <c r="I33" i="5"/>
  <c r="I32" i="5"/>
  <c r="J41" i="5"/>
  <c r="K41" i="5" s="1"/>
  <c r="G41" i="5"/>
  <c r="J40" i="5"/>
  <c r="G40" i="5"/>
  <c r="M39" i="5"/>
  <c r="J39" i="5"/>
  <c r="L39" i="5" s="1"/>
  <c r="J38" i="5"/>
  <c r="G38" i="5"/>
  <c r="H35" i="5"/>
  <c r="G35" i="5"/>
  <c r="H34" i="5"/>
  <c r="G34" i="5"/>
  <c r="H33" i="5"/>
  <c r="G33" i="5"/>
  <c r="H32" i="5"/>
  <c r="G32" i="5"/>
  <c r="H30" i="5"/>
  <c r="K5" i="5"/>
  <c r="L5" i="5" s="1"/>
  <c r="B11" i="5"/>
  <c r="B6" i="5"/>
  <c r="B7" i="5" s="1"/>
  <c r="K40" i="5" l="1"/>
  <c r="L40" i="5"/>
  <c r="B13" i="5"/>
  <c r="B14" i="5" s="1"/>
  <c r="B18" i="5" s="1"/>
  <c r="K38" i="5"/>
  <c r="K39" i="5"/>
  <c r="B21" i="5" l="1"/>
  <c r="B19" i="5"/>
  <c r="B20" i="5"/>
</calcChain>
</file>

<file path=xl/sharedStrings.xml><?xml version="1.0" encoding="utf-8"?>
<sst xmlns="http://schemas.openxmlformats.org/spreadsheetml/2006/main" count="29" uniqueCount="29">
  <si>
    <t>Value</t>
  </si>
  <si>
    <t>Con. Year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</si>
  <si>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</si>
  <si>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</si>
  <si>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</si>
  <si>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</si>
  <si>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</si>
  <si>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</si>
  <si>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</si>
  <si>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</si>
  <si>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</si>
  <si>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</si>
  <si>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</si>
  <si>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</si>
  <si>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</si>
  <si>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</si>
  <si>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Cosmos Format</t>
  </si>
  <si>
    <t>Online</t>
  </si>
  <si>
    <t>Carpet Area</t>
  </si>
  <si>
    <t>Rate on carpet</t>
  </si>
  <si>
    <t>Rate on Built up Area</t>
  </si>
  <si>
    <t>Igr</t>
  </si>
  <si>
    <t>Rate</t>
  </si>
  <si>
    <t>Built up area</t>
  </si>
  <si>
    <t>Measurment area</t>
  </si>
  <si>
    <t>Carpet</t>
  </si>
  <si>
    <t>Area</t>
  </si>
  <si>
    <t>FB</t>
  </si>
  <si>
    <t>Higher Weightage Remark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</si>
</sst>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5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sz val="11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0">
    <xf numFmtId="0" fontId="0" fillId="0" borderId="0" xfId="0"/>
    <xf numFmtId="43" fontId="0" fillId="0" borderId="0" xfId="0" applyNumberFormat="1"/>
    <xf numFmtId="0" fontId="1" fillId="0" borderId="0" xfId="0" applyFont="1"/>
    <xf numFmtId="0" fontId="0" fillId="0" borderId="1" xfId="0" applyBorder="1"/>
    <xf numFmtId="0" fontId="2" fillId="0" borderId="1" xfId="0" applyFont="1" applyBorder="1"/>
    <xf numFmtId="43" fontId="0" fillId="0" borderId="1" xfId="0" applyNumberFormat="1" applyBorder="1"/>
    <xf numFmtId="43" fontId="2" fillId="0" borderId="1" xfId="0" applyNumberFormat="1" applyFont="1" applyBorder="1"/>
    <xf numFmtId="10" fontId="2" fillId="0" borderId="1" xfId="0" applyNumberFormat="1" applyFont="1" applyBorder="1"/>
    <xf numFmtId="0" fontId="0" fillId="0" borderId="2" xfId="0" applyBorder="1"/>
    <xf numFmtId="43" fontId="3" fillId="2" borderId="1" xfId="0" applyNumberFormat="1" applyFont="1" applyFill="1" applyBorder="1"/>
    <xf numFmtId="0" fontId="1" fillId="0" borderId="1" xfId="0" applyFont="1" applyBorder="1"/>
    <xf numFmtId="0" fontId="0" fillId="3" borderId="1" xfId="0" applyFill="1" applyBorder="1"/>
    <xf numFmtId="0" fontId="1" fillId="3" borderId="1" xfId="0" applyFont="1" applyFill="1" applyBorder="1"/>
    <xf numFmtId="43" fontId="0" fillId="3" borderId="1" xfId="0" applyNumberFormat="1" applyFill="1" applyBorder="1"/>
    <xf numFmtId="0" fontId="4" fillId="0" borderId="1" xfId="0" applyFont="1" applyBorder="1"/>
    <xf numFmtId="0" fontId="3" fillId="3" borderId="1" xfId="0" applyFont="1" applyFill="1" applyBorder="1"/>
    <xf numFmtId="43" fontId="3" fillId="3" borderId="1" xfId="0" applyNumberFormat="1" applyFont="1" applyFill="1" applyBorder="1"/>
    <xf numFmtId="0" fontId="0" fillId="4" borderId="1" xfId="0" applyFill="1" applyBorder="1"/>
    <xf numFmtId="0" fontId="1" fillId="4" borderId="1" xfId="0" applyFont="1" applyFill="1" applyBorder="1"/>
    <xf numFmtId="43" fontId="0" fillId="4" borderId="1" xfId="0" applyNumberFormat="1" applyFill="1" applyBorder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554399</xdr:colOff>
      <xdr:row>44</xdr:row>
      <xdr:rowOff>163118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44CCFE1-AFF8-49FE-9E2D-E50172B39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65599" cy="854511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0</xdr:colOff>
      <xdr:row>25</xdr:row>
      <xdr:rowOff>0</xdr:rowOff>
    </xdr:from>
    <xdr:to>
      <xdr:col>48</xdr:col>
      <xdr:colOff>78168</xdr:colOff>
      <xdr:row>67</xdr:row>
      <xdr:rowOff>182117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00" y="4762500"/>
          <a:ext cx="14098968" cy="81831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582723</xdr:colOff>
      <xdr:row>43</xdr:row>
      <xdr:rowOff>134512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63C2A1-12C0-4EDD-8FA9-F02540DB1B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2165123" cy="832601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2127</xdr:colOff>
      <xdr:row>46</xdr:row>
      <xdr:rowOff>125065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8F8AED3-C7BE-435C-BD04-EB0E87652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242127" cy="888806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0</xdr:rowOff>
    </xdr:from>
    <xdr:to>
      <xdr:col>34</xdr:col>
      <xdr:colOff>135155</xdr:colOff>
      <xdr:row>46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F32DEB-30DD-4B8C-969E-C6EAF54C6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24800" y="0"/>
          <a:ext cx="12936755" cy="89356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29515</xdr:colOff>
      <xdr:row>44</xdr:row>
      <xdr:rowOff>115486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B565D6-86D3-4E95-BF85-59433AC89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735115" cy="84974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M43"/>
  <sheetViews>
    <sheetView tabSelected="1" workbookViewId="0">
      <selection activeCell="M27" sqref="M27"/>
    </sheetView>
  </sheetViews>
  <sheetFormatPr defaultRowHeight="15" x14ac:dyDescent="0.25"/>
  <cols>
    <col min="1" max="1" width="28.42578125" bestFit="1" customWidth="1"/>
    <col min="2" max="2" width="14.28515625" bestFit="1" customWidth="1"/>
    <col min="3" max="4" width="12.5703125" bestFit="1" customWidth="1"/>
    <col min="6" max="6" width="14.28515625" bestFit="1" customWidth="1"/>
    <col min="7" max="7" width="13.85546875" bestFit="1" customWidth="1"/>
  </cols>
  <sheetData>
    <row r="2" spans="1:12" x14ac:dyDescent="0.25">
      <c r="A2" s="8"/>
      <c r="B2" s="8"/>
    </row>
    <row r="3" spans="1:12" ht="16.5" x14ac:dyDescent="0.3">
      <c r="A3" s="4" t="s">
        <v>16</v>
      </c>
      <c r="B3" s="4"/>
      <c r="C3" s="4"/>
    </row>
    <row r="4" spans="1:12" ht="16.5" x14ac:dyDescent="0.3">
      <c r="A4" s="4" t="s">
        <v>3</v>
      </c>
      <c r="B4" s="4">
        <v>2023</v>
      </c>
      <c r="C4" s="4"/>
      <c r="I4" s="3" t="s">
        <v>1</v>
      </c>
      <c r="J4" s="3"/>
      <c r="K4" s="3"/>
      <c r="L4" s="3"/>
    </row>
    <row r="5" spans="1:12" ht="16.5" x14ac:dyDescent="0.3">
      <c r="A5" s="4" t="s">
        <v>4</v>
      </c>
      <c r="B5" s="4">
        <v>2021</v>
      </c>
      <c r="C5" s="4"/>
      <c r="I5" s="3">
        <v>2021</v>
      </c>
      <c r="J5" s="3">
        <v>2023</v>
      </c>
      <c r="K5" s="3">
        <f>J5-I5</f>
        <v>2</v>
      </c>
      <c r="L5" s="3">
        <f>K5-60</f>
        <v>-58</v>
      </c>
    </row>
    <row r="6" spans="1:12" ht="16.5" x14ac:dyDescent="0.3">
      <c r="A6" s="4" t="s">
        <v>5</v>
      </c>
      <c r="B6" s="4">
        <f>B4-B5</f>
        <v>2</v>
      </c>
      <c r="C6" s="4"/>
      <c r="I6" s="3"/>
      <c r="J6" s="3"/>
      <c r="K6" s="3"/>
    </row>
    <row r="7" spans="1:12" ht="16.5" x14ac:dyDescent="0.3">
      <c r="A7" s="4"/>
      <c r="B7" s="4">
        <f>B6-60</f>
        <v>-58</v>
      </c>
      <c r="C7" s="4"/>
      <c r="G7">
        <f>497+40</f>
        <v>537</v>
      </c>
      <c r="I7" s="3" t="s">
        <v>25</v>
      </c>
      <c r="J7" s="3" t="s">
        <v>23</v>
      </c>
      <c r="L7">
        <v>26620</v>
      </c>
    </row>
    <row r="8" spans="1:12" ht="16.5" x14ac:dyDescent="0.3">
      <c r="A8" s="4" t="s">
        <v>6</v>
      </c>
      <c r="B8" s="6">
        <f>591*2800</f>
        <v>1654800</v>
      </c>
      <c r="C8" s="6"/>
      <c r="I8" s="14">
        <f>46.17*10.764</f>
        <v>496.97388000000001</v>
      </c>
      <c r="J8" s="3">
        <f>I8*1.1</f>
        <v>546.67126800000005</v>
      </c>
      <c r="K8">
        <f>54.9*10.764</f>
        <v>590.94359999999995</v>
      </c>
      <c r="L8">
        <f>L7/10.764</f>
        <v>2473.0583426235603</v>
      </c>
    </row>
    <row r="9" spans="1:12" ht="16.5" x14ac:dyDescent="0.3">
      <c r="A9" s="4" t="s">
        <v>7</v>
      </c>
      <c r="B9" s="4"/>
      <c r="C9" s="4"/>
      <c r="I9" s="14">
        <f>4.12*10.764</f>
        <v>44.347679999999997</v>
      </c>
      <c r="J9" s="3">
        <f>J8+I9</f>
        <v>591.01894800000002</v>
      </c>
      <c r="K9" s="3"/>
    </row>
    <row r="10" spans="1:12" ht="16.5" x14ac:dyDescent="0.3">
      <c r="A10" s="4"/>
      <c r="B10" s="4"/>
      <c r="C10" s="4"/>
      <c r="I10" s="14">
        <f>I9/1.1</f>
        <v>40.316072727272719</v>
      </c>
      <c r="J10" s="3"/>
      <c r="K10" s="3"/>
    </row>
    <row r="11" spans="1:12" ht="16.5" x14ac:dyDescent="0.3">
      <c r="A11" s="4" t="s">
        <v>8</v>
      </c>
      <c r="B11" s="4">
        <f>100-10</f>
        <v>90</v>
      </c>
      <c r="C11" s="4"/>
      <c r="I11" s="14"/>
      <c r="J11" s="3"/>
      <c r="K11" s="3"/>
    </row>
    <row r="12" spans="1:12" ht="16.5" x14ac:dyDescent="0.3">
      <c r="A12" s="4" t="s">
        <v>9</v>
      </c>
      <c r="B12" s="4">
        <f>B11*0/60</f>
        <v>0</v>
      </c>
      <c r="C12" s="4"/>
    </row>
    <row r="13" spans="1:12" ht="16.5" x14ac:dyDescent="0.3">
      <c r="A13" s="4"/>
      <c r="B13" s="7">
        <f>B12%</f>
        <v>0</v>
      </c>
      <c r="C13" s="7"/>
    </row>
    <row r="14" spans="1:12" ht="16.5" x14ac:dyDescent="0.3">
      <c r="A14" s="4" t="s">
        <v>10</v>
      </c>
      <c r="B14" s="6">
        <f>ROUND((B8*B13),0)</f>
        <v>0</v>
      </c>
      <c r="C14" s="6"/>
    </row>
    <row r="15" spans="1:12" ht="16.5" x14ac:dyDescent="0.3">
      <c r="A15" s="4" t="s">
        <v>26</v>
      </c>
      <c r="B15" s="6">
        <v>591</v>
      </c>
      <c r="C15" s="6"/>
    </row>
    <row r="16" spans="1:12" ht="16.5" x14ac:dyDescent="0.3">
      <c r="A16" s="4" t="s">
        <v>22</v>
      </c>
      <c r="B16" s="4">
        <v>10200</v>
      </c>
      <c r="C16" s="4"/>
    </row>
    <row r="17" spans="1:13" ht="16.5" x14ac:dyDescent="0.3">
      <c r="A17" s="4" t="s">
        <v>11</v>
      </c>
      <c r="B17" s="6">
        <f>B16*B15</f>
        <v>6028200</v>
      </c>
      <c r="C17" s="6"/>
      <c r="D17" s="1"/>
      <c r="I17" t="s">
        <v>24</v>
      </c>
      <c r="J17" t="s">
        <v>27</v>
      </c>
    </row>
    <row r="18" spans="1:13" ht="16.5" x14ac:dyDescent="0.3">
      <c r="A18" s="15" t="s">
        <v>12</v>
      </c>
      <c r="B18" s="16">
        <f>B17-B14</f>
        <v>6028200</v>
      </c>
      <c r="C18" s="9"/>
      <c r="D18" s="1"/>
      <c r="I18">
        <v>500</v>
      </c>
      <c r="J18">
        <v>70</v>
      </c>
      <c r="K18">
        <f>I18+J18</f>
        <v>570</v>
      </c>
      <c r="L18">
        <v>11000</v>
      </c>
      <c r="M18">
        <f>L18*K18</f>
        <v>6270000</v>
      </c>
    </row>
    <row r="19" spans="1:13" ht="16.5" x14ac:dyDescent="0.3">
      <c r="A19" s="15" t="s">
        <v>13</v>
      </c>
      <c r="B19" s="16">
        <f>B18*0.9</f>
        <v>5425380</v>
      </c>
      <c r="C19" s="9"/>
      <c r="M19">
        <f>M18/591</f>
        <v>10609.137055837564</v>
      </c>
    </row>
    <row r="20" spans="1:13" ht="16.5" x14ac:dyDescent="0.3">
      <c r="A20" s="15" t="s">
        <v>14</v>
      </c>
      <c r="B20" s="16">
        <f>B18*0.8</f>
        <v>4822560</v>
      </c>
      <c r="C20" s="9"/>
    </row>
    <row r="21" spans="1:13" ht="16.5" x14ac:dyDescent="0.3">
      <c r="A21" s="15" t="s">
        <v>15</v>
      </c>
      <c r="B21" s="16">
        <f>B18*0.025/12</f>
        <v>12558.75</v>
      </c>
      <c r="C21" s="9"/>
    </row>
    <row r="23" spans="1:13" x14ac:dyDescent="0.25">
      <c r="B23" s="1"/>
      <c r="G23" t="s">
        <v>28</v>
      </c>
    </row>
    <row r="24" spans="1:13" x14ac:dyDescent="0.25">
      <c r="B24" s="1"/>
    </row>
    <row r="28" spans="1:13" x14ac:dyDescent="0.25">
      <c r="E28" t="s">
        <v>17</v>
      </c>
    </row>
    <row r="29" spans="1:13" x14ac:dyDescent="0.25">
      <c r="D29" s="3" t="s">
        <v>2</v>
      </c>
      <c r="E29" s="3" t="s">
        <v>18</v>
      </c>
      <c r="F29" s="3" t="s">
        <v>0</v>
      </c>
      <c r="G29" s="3" t="s">
        <v>19</v>
      </c>
      <c r="H29" s="3" t="s">
        <v>20</v>
      </c>
      <c r="I29" s="3"/>
    </row>
    <row r="30" spans="1:13" x14ac:dyDescent="0.25">
      <c r="D30" s="11"/>
      <c r="E30" s="12">
        <v>531</v>
      </c>
      <c r="F30" s="11">
        <v>5685000</v>
      </c>
      <c r="G30" s="11">
        <f>F30/E30</f>
        <v>10706.214689265536</v>
      </c>
      <c r="H30" s="11" t="e">
        <f t="shared" ref="H30:H36" si="0">F30/D30</f>
        <v>#DIV/0!</v>
      </c>
      <c r="I30" s="3">
        <f t="shared" ref="I30:I35" si="1">D30/E30</f>
        <v>0</v>
      </c>
    </row>
    <row r="31" spans="1:13" x14ac:dyDescent="0.25">
      <c r="D31" s="11"/>
      <c r="E31" s="10">
        <v>685</v>
      </c>
      <c r="F31" s="3">
        <v>6541000</v>
      </c>
      <c r="G31" s="11">
        <f>F31/E31</f>
        <v>9548.905109489051</v>
      </c>
      <c r="H31" s="3" t="e">
        <f>F31/D31</f>
        <v>#DIV/0!</v>
      </c>
      <c r="I31" s="3">
        <f t="shared" si="1"/>
        <v>0</v>
      </c>
    </row>
    <row r="32" spans="1:13" x14ac:dyDescent="0.25">
      <c r="D32" s="11"/>
      <c r="E32" s="12">
        <v>450</v>
      </c>
      <c r="F32" s="13">
        <v>6200000</v>
      </c>
      <c r="G32" s="11">
        <f t="shared" ref="G32:G36" si="2">F32/E32</f>
        <v>13777.777777777777</v>
      </c>
      <c r="H32" s="11" t="e">
        <f t="shared" si="0"/>
        <v>#DIV/0!</v>
      </c>
      <c r="I32" s="3">
        <f t="shared" si="1"/>
        <v>0</v>
      </c>
    </row>
    <row r="33" spans="4:13" x14ac:dyDescent="0.25">
      <c r="D33" s="11"/>
      <c r="E33" s="18">
        <v>788</v>
      </c>
      <c r="F33" s="19">
        <v>8195000</v>
      </c>
      <c r="G33" s="17">
        <f t="shared" si="2"/>
        <v>10399.746192893401</v>
      </c>
      <c r="H33" s="11" t="e">
        <f t="shared" si="0"/>
        <v>#DIV/0!</v>
      </c>
      <c r="I33" s="3">
        <f t="shared" si="1"/>
        <v>0</v>
      </c>
    </row>
    <row r="34" spans="4:13" x14ac:dyDescent="0.25">
      <c r="D34" s="11"/>
      <c r="E34" s="17">
        <v>491</v>
      </c>
      <c r="F34" s="17">
        <v>5295000</v>
      </c>
      <c r="G34" s="17">
        <f t="shared" si="2"/>
        <v>10784.114052953157</v>
      </c>
      <c r="H34" s="11" t="e">
        <f t="shared" si="0"/>
        <v>#DIV/0!</v>
      </c>
      <c r="I34" s="3">
        <f t="shared" si="1"/>
        <v>0</v>
      </c>
    </row>
    <row r="35" spans="4:13" x14ac:dyDescent="0.25">
      <c r="D35" s="3"/>
      <c r="E35" s="17">
        <v>488</v>
      </c>
      <c r="F35" s="17">
        <v>5250000</v>
      </c>
      <c r="G35" s="17">
        <f t="shared" si="2"/>
        <v>10758.196721311475</v>
      </c>
      <c r="H35" s="3" t="e">
        <f t="shared" si="0"/>
        <v>#DIV/0!</v>
      </c>
      <c r="I35" s="3">
        <f t="shared" si="1"/>
        <v>0</v>
      </c>
    </row>
    <row r="36" spans="4:13" x14ac:dyDescent="0.25">
      <c r="F36" s="3"/>
      <c r="G36" s="3" t="e">
        <f t="shared" si="2"/>
        <v>#DIV/0!</v>
      </c>
      <c r="H36" s="3" t="e">
        <f t="shared" si="0"/>
        <v>#DIV/0!</v>
      </c>
    </row>
    <row r="37" spans="4:13" x14ac:dyDescent="0.25">
      <c r="E37" t="s">
        <v>21</v>
      </c>
    </row>
    <row r="38" spans="4:13" x14ac:dyDescent="0.25">
      <c r="D38" s="3"/>
      <c r="E38" s="2">
        <f>50*10.764</f>
        <v>538.19999999999993</v>
      </c>
      <c r="F38" s="2">
        <v>4999000</v>
      </c>
      <c r="G38" s="3">
        <f t="shared" ref="G38:G43" si="3">F38/E38</f>
        <v>9288.3686361947239</v>
      </c>
      <c r="H38">
        <v>349940</v>
      </c>
      <c r="I38">
        <v>30000</v>
      </c>
      <c r="J38" s="3">
        <f t="shared" ref="J38:J43" si="4">I38+H38+F38</f>
        <v>5378940</v>
      </c>
      <c r="K38" s="3">
        <f t="shared" ref="K38:K43" si="5">J38/E38</f>
        <v>9994.3143812709041</v>
      </c>
      <c r="L38" s="5"/>
      <c r="M38" s="3"/>
    </row>
    <row r="39" spans="4:13" x14ac:dyDescent="0.25">
      <c r="D39" s="3"/>
      <c r="E39" s="2"/>
      <c r="F39" s="2"/>
      <c r="G39" s="3" t="e">
        <f t="shared" si="3"/>
        <v>#DIV/0!</v>
      </c>
      <c r="H39">
        <v>492000</v>
      </c>
      <c r="I39">
        <v>30000</v>
      </c>
      <c r="J39" s="3">
        <f t="shared" si="4"/>
        <v>522000</v>
      </c>
      <c r="K39" s="3" t="e">
        <f t="shared" si="5"/>
        <v>#DIV/0!</v>
      </c>
      <c r="L39" s="5" t="e">
        <f>J39/D39</f>
        <v>#DIV/0!</v>
      </c>
      <c r="M39" s="3" t="e">
        <f>F39/D39</f>
        <v>#DIV/0!</v>
      </c>
    </row>
    <row r="40" spans="4:13" x14ac:dyDescent="0.25">
      <c r="D40" s="3"/>
      <c r="E40" s="3"/>
      <c r="F40" s="3"/>
      <c r="G40" s="3" t="e">
        <f t="shared" si="3"/>
        <v>#DIV/0!</v>
      </c>
      <c r="H40" s="3">
        <v>500</v>
      </c>
      <c r="I40" s="3">
        <v>100</v>
      </c>
      <c r="J40" s="3">
        <f t="shared" si="4"/>
        <v>600</v>
      </c>
      <c r="K40" s="3" t="e">
        <f t="shared" si="5"/>
        <v>#DIV/0!</v>
      </c>
      <c r="L40" s="3" t="e">
        <f>J40/D40</f>
        <v>#DIV/0!</v>
      </c>
      <c r="M40" s="3"/>
    </row>
    <row r="41" spans="4:13" x14ac:dyDescent="0.25">
      <c r="D41" s="3"/>
      <c r="E41" s="3"/>
      <c r="F41" s="3"/>
      <c r="G41" s="3" t="e">
        <f t="shared" si="3"/>
        <v>#DIV/0!</v>
      </c>
      <c r="H41" s="3">
        <v>735000</v>
      </c>
      <c r="I41" s="3">
        <v>30000</v>
      </c>
      <c r="J41" s="3">
        <f t="shared" si="4"/>
        <v>765000</v>
      </c>
      <c r="K41" s="3" t="e">
        <f t="shared" si="5"/>
        <v>#DIV/0!</v>
      </c>
      <c r="L41" s="3"/>
      <c r="M41" s="3"/>
    </row>
    <row r="42" spans="4:13" x14ac:dyDescent="0.25">
      <c r="G42" t="e">
        <f t="shared" si="3"/>
        <v>#DIV/0!</v>
      </c>
      <c r="H42">
        <v>854000</v>
      </c>
      <c r="I42" s="3">
        <v>30000</v>
      </c>
      <c r="J42" s="3">
        <f t="shared" si="4"/>
        <v>884000</v>
      </c>
      <c r="K42" s="3" t="e">
        <f t="shared" si="5"/>
        <v>#DIV/0!</v>
      </c>
    </row>
    <row r="43" spans="4:13" x14ac:dyDescent="0.25">
      <c r="G43" t="e">
        <f t="shared" si="3"/>
        <v>#DIV/0!</v>
      </c>
      <c r="H43">
        <v>693000</v>
      </c>
      <c r="I43" s="3">
        <v>30000</v>
      </c>
      <c r="J43" s="3">
        <f t="shared" si="4"/>
        <v>723000</v>
      </c>
      <c r="K43" s="3" t="e">
        <f t="shared" si="5"/>
        <v>#DIV/0!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N10" workbookViewId="0">
      <selection activeCell="N1" sqref="N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</vt:lpstr>
      <vt:lpstr>Sheet1</vt:lpstr>
      <vt:lpstr>Sheet2</vt:lpstr>
      <vt:lpstr>Sheet3</vt:lpstr>
      <vt:lpstr>Sheet4</vt:lpstr>
      <vt:lpstr>Sheet5</vt:lpstr>
      <vt:lpstr>Sheet6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2023-10-30T10:12:08Z</dcterms:modified>
</cp:coreProperties>
</file>