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/>
  </bookViews>
  <sheets>
    <sheet name="Sheet1" sheetId="1" r:id="rId1"/>
    <sheet name="Sheet2" sheetId="5" r:id="rId2"/>
    <sheet name="Sheet3" sheetId="6" r:id="rId3"/>
    <sheet name="Sheet8" sheetId="11" r:id="rId4"/>
    <sheet name="Sheet4" sheetId="7" r:id="rId5"/>
    <sheet name="Sheet5" sheetId="8" r:id="rId6"/>
    <sheet name="Sheet6" sheetId="9" r:id="rId7"/>
    <sheet name="Sheet7" sheetId="10" r:id="rId8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9" i="1" l="1"/>
  <c r="H9" i="1"/>
  <c r="H6" i="1"/>
  <c r="E14" i="1"/>
  <c r="H15" i="1"/>
  <c r="H14" i="1"/>
  <c r="F15" i="1"/>
  <c r="B18" i="1"/>
  <c r="J28" i="1"/>
  <c r="J27" i="1"/>
  <c r="G6" i="1"/>
  <c r="J4" i="1" l="1"/>
  <c r="H27" i="1" l="1"/>
  <c r="K34" i="1" l="1"/>
  <c r="J5" i="1"/>
  <c r="H26" i="1"/>
  <c r="H25" i="1"/>
  <c r="B8" i="1" l="1"/>
  <c r="J25" i="1" l="1"/>
  <c r="J30" i="1"/>
  <c r="G25" i="1"/>
  <c r="G26" i="1" l="1"/>
  <c r="G27" i="1"/>
  <c r="G28" i="1"/>
  <c r="H28" i="1"/>
  <c r="G29" i="1"/>
  <c r="H29" i="1"/>
  <c r="G30" i="1"/>
  <c r="H30" i="1"/>
  <c r="G31" i="1"/>
  <c r="H31" i="1"/>
  <c r="G33" i="1"/>
  <c r="J33" i="1" s="1"/>
  <c r="G34" i="1"/>
  <c r="L34" i="1" s="1"/>
  <c r="H35" i="1"/>
  <c r="H34" i="1" l="1"/>
  <c r="J34" i="1"/>
  <c r="H33" i="1"/>
  <c r="I33" i="1"/>
  <c r="D34" i="1" l="1"/>
  <c r="J26" i="1" l="1"/>
  <c r="I30" i="1" l="1"/>
  <c r="I29" i="1"/>
  <c r="I31" i="1"/>
  <c r="D35" i="1" l="1"/>
  <c r="I25" i="1"/>
  <c r="I34" i="1" l="1"/>
  <c r="D33" i="1"/>
  <c r="I26" i="1"/>
  <c r="I27" i="1"/>
  <c r="I28" i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l="1"/>
</calcChain>
</file>

<file path=xl/sharedStrings.xml><?xml version="1.0" encoding="utf-8"?>
<sst xmlns="http://schemas.openxmlformats.org/spreadsheetml/2006/main" count="29" uniqueCount="28">
  <si>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</si>
  <si>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</si>
  <si>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</si>
  <si>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</si>
  <si>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</si>
  <si>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</si>
  <si>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</si>
  <si>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</si>
  <si>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</si>
  <si>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</si>
  <si>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</si>
  <si>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</si>
  <si>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</si>
  <si>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</si>
  <si>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</si>
  <si>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</si>
  <si>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</si>
  <si>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</si>
  <si>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</si>
  <si>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</si>
  <si>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</si>
  <si>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</si>
  <si>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</si>
  <si>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</si>
  <si>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</t>
  </si>
  <si>
    <t>Built up area</t>
  </si>
  <si>
    <t>Value / RV</t>
  </si>
  <si>
    <t>Measurement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</si>
</sst>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164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164" fontId="3" fillId="0" borderId="0" xfId="1" applyFont="1" applyBorder="1"/>
    <xf numFmtId="164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164" fontId="0" fillId="0" borderId="6" xfId="0" applyNumberFormat="1" applyBorder="1"/>
    <xf numFmtId="164" fontId="2" fillId="0" borderId="0" xfId="0" applyNumberFormat="1" applyFont="1"/>
    <xf numFmtId="164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164" fontId="0" fillId="0" borderId="1" xfId="0" applyNumberFormat="1" applyBorder="1"/>
    <xf numFmtId="0" fontId="7" fillId="0" borderId="4" xfId="0" applyFont="1" applyBorder="1"/>
    <xf numFmtId="164" fontId="7" fillId="0" borderId="0" xfId="0" applyNumberFormat="1" applyFont="1"/>
    <xf numFmtId="0" fontId="6" fillId="0" borderId="7" xfId="0" applyFont="1" applyBorder="1"/>
    <xf numFmtId="164" fontId="5" fillId="0" borderId="0" xfId="0" applyNumberFormat="1" applyFont="1"/>
    <xf numFmtId="164" fontId="9" fillId="0" borderId="0" xfId="0" applyNumberFormat="1" applyFont="1"/>
    <xf numFmtId="164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2" fillId="0" borderId="1" xfId="0" applyFont="1" applyBorder="1" applyAlignment="1">
      <alignment horizontal="center"/>
    </xf>
    <xf numFmtId="164" fontId="11" fillId="0" borderId="1" xfId="0" applyNumberFormat="1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10" fontId="11" fillId="0" borderId="1" xfId="1" applyNumberFormat="1" applyFont="1" applyBorder="1"/>
    <xf numFmtId="164" fontId="11" fillId="0" borderId="1" xfId="1" applyFont="1" applyBorder="1"/>
    <xf numFmtId="164" fontId="13" fillId="0" borderId="1" xfId="0" applyNumberFormat="1" applyFont="1" applyBorder="1"/>
    <xf numFmtId="0" fontId="0" fillId="0" borderId="8" xfId="0" applyBorder="1"/>
    <xf numFmtId="164" fontId="0" fillId="0" borderId="8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164" fontId="13" fillId="0" borderId="1" xfId="1" applyFont="1" applyFill="1" applyBorder="1"/>
    <xf numFmtId="10" fontId="13" fillId="0" borderId="1" xfId="0" applyNumberFormat="1" applyFont="1" applyBorder="1"/>
    <xf numFmtId="165" fontId="11" fillId="0" borderId="1" xfId="1" applyNumberFormat="1" applyFont="1" applyBorder="1"/>
    <xf numFmtId="165" fontId="7" fillId="0" borderId="0" xfId="0" applyNumberFormat="1" applyFont="1"/>
    <xf numFmtId="0" fontId="13" fillId="2" borderId="1" xfId="0" applyFont="1" applyFill="1" applyBorder="1"/>
    <xf numFmtId="0" fontId="11" fillId="2" borderId="1" xfId="0" applyFont="1" applyFill="1" applyBorder="1"/>
    <xf numFmtId="164" fontId="13" fillId="2" borderId="1" xfId="0" applyNumberFormat="1" applyFont="1" applyFill="1" applyBorder="1"/>
    <xf numFmtId="164" fontId="14" fillId="0" borderId="9" xfId="0" applyNumberFormat="1" applyFont="1" applyBorder="1"/>
    <xf numFmtId="164" fontId="0" fillId="0" borderId="1" xfId="1" applyFont="1" applyBorder="1"/>
    <xf numFmtId="165" fontId="0" fillId="0" borderId="1" xfId="1" applyNumberFormat="1" applyFont="1" applyBorder="1"/>
    <xf numFmtId="164" fontId="5" fillId="0" borderId="1" xfId="0" applyNumberFormat="1" applyFont="1" applyBorder="1"/>
    <xf numFmtId="164" fontId="12" fillId="0" borderId="1" xfId="1" applyFont="1" applyFill="1" applyBorder="1" applyAlignment="1">
      <alignment wrapText="1"/>
    </xf>
    <xf numFmtId="164" fontId="12" fillId="0" borderId="1" xfId="1" applyFont="1" applyFill="1" applyBorder="1"/>
    <xf numFmtId="0" fontId="14" fillId="2" borderId="1" xfId="0" applyFont="1" applyFill="1" applyBorder="1"/>
    <xf numFmtId="164" fontId="12" fillId="2" borderId="1" xfId="0" applyNumberFormat="1" applyFont="1" applyFill="1" applyBorder="1"/>
    <xf numFmtId="0" fontId="0" fillId="0" borderId="8" xfId="0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307055</xdr:colOff>
      <xdr:row>43</xdr:row>
      <xdr:rowOff>105933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56655" cy="82974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268949</xdr:colOff>
      <xdr:row>44</xdr:row>
      <xdr:rowOff>134539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18549" cy="85165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0</xdr:rowOff>
    </xdr:from>
    <xdr:to>
      <xdr:col>26</xdr:col>
      <xdr:colOff>211783</xdr:colOff>
      <xdr:row>44</xdr:row>
      <xdr:rowOff>153591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0"/>
          <a:ext cx="16004233" cy="85355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326107</xdr:colOff>
      <xdr:row>45</xdr:row>
      <xdr:rowOff>20249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75707" cy="8592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zoomScaleNormal="100" workbookViewId="0">
      <selection activeCell="D18" sqref="D18"/>
    </sheetView>
  </sheetViews>
  <sheetFormatPr defaultRowHeight="15" x14ac:dyDescent="0.25"/>
  <cols>
    <col min="1" max="1" width="21.7109375" bestFit="1" customWidth="1"/>
    <col min="2" max="2" width="18.140625" style="19" bestFit="1" customWidth="1"/>
    <col min="3" max="3" width="15.5703125" style="19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2"/>
      <c r="C1" s="24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2"/>
      <c r="B2" s="43"/>
      <c r="C2" s="43"/>
      <c r="D2" s="33"/>
      <c r="E2" s="19"/>
      <c r="F2" t="s">
        <v>13</v>
      </c>
      <c r="I2" s="6"/>
      <c r="L2" s="5"/>
      <c r="O2" s="6"/>
    </row>
    <row r="3" spans="1:15" ht="16.5" x14ac:dyDescent="0.3">
      <c r="A3" s="32" t="s">
        <v>0</v>
      </c>
      <c r="B3" s="44">
        <v>27000</v>
      </c>
      <c r="C3" s="44"/>
      <c r="D3" s="34"/>
      <c r="E3" s="15"/>
      <c r="F3" s="5">
        <v>2004</v>
      </c>
      <c r="G3" s="7">
        <v>2023</v>
      </c>
      <c r="H3" s="8">
        <f>G3-F3</f>
        <v>19</v>
      </c>
      <c r="I3" s="6"/>
      <c r="J3">
        <v>26620</v>
      </c>
      <c r="L3" s="5"/>
      <c r="M3" s="7"/>
      <c r="N3" s="8"/>
      <c r="O3" s="6"/>
    </row>
    <row r="4" spans="1:15" ht="33" x14ac:dyDescent="0.3">
      <c r="A4" s="35" t="s">
        <v>1</v>
      </c>
      <c r="B4" s="44">
        <v>3000</v>
      </c>
      <c r="C4" s="44"/>
      <c r="D4" s="34"/>
      <c r="E4" s="15"/>
      <c r="F4" s="9"/>
      <c r="G4" s="7"/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2" t="s">
        <v>2</v>
      </c>
      <c r="B5" s="44">
        <f>B3-B4</f>
        <v>24000</v>
      </c>
      <c r="C5" s="55"/>
      <c r="F5" t="s">
        <v>24</v>
      </c>
      <c r="G5" s="34" t="s">
        <v>25</v>
      </c>
      <c r="H5" s="23"/>
      <c r="I5" s="6"/>
      <c r="J5">
        <f>J4/10.764</f>
        <v>2596.711259754738</v>
      </c>
      <c r="L5" s="5"/>
      <c r="M5" s="7"/>
      <c r="N5" s="8"/>
      <c r="O5" s="6"/>
    </row>
    <row r="6" spans="1:15" ht="16.5" x14ac:dyDescent="0.3">
      <c r="A6" s="32" t="s">
        <v>3</v>
      </c>
      <c r="B6" s="44">
        <f>B4</f>
        <v>3000</v>
      </c>
      <c r="C6" s="56"/>
      <c r="E6" s="15"/>
      <c r="F6" s="15"/>
      <c r="G6" s="34">
        <f>85*10.764</f>
        <v>914.93999999999994</v>
      </c>
      <c r="H6" s="23">
        <f>G6*1.25</f>
        <v>1143.675</v>
      </c>
      <c r="I6" s="51"/>
      <c r="J6" s="20"/>
      <c r="L6" s="5"/>
      <c r="M6" s="7"/>
      <c r="N6" s="8"/>
      <c r="O6" s="6"/>
    </row>
    <row r="7" spans="1:15" ht="16.5" x14ac:dyDescent="0.3">
      <c r="A7" s="32" t="s">
        <v>4</v>
      </c>
      <c r="B7" s="36">
        <v>19</v>
      </c>
      <c r="C7" s="36"/>
      <c r="F7" s="15"/>
      <c r="G7" s="34"/>
      <c r="H7" s="23">
        <v>1144</v>
      </c>
      <c r="I7" s="51"/>
      <c r="J7" s="20"/>
      <c r="L7" s="5"/>
      <c r="M7" s="10"/>
      <c r="N7" s="11"/>
      <c r="O7" s="6"/>
    </row>
    <row r="8" spans="1:15" ht="16.5" x14ac:dyDescent="0.3">
      <c r="A8" s="32" t="s">
        <v>5</v>
      </c>
      <c r="B8" s="36">
        <f>B9-B7</f>
        <v>41</v>
      </c>
      <c r="C8" s="36"/>
      <c r="F8" s="15"/>
      <c r="G8" s="46"/>
      <c r="H8" s="53">
        <v>22000</v>
      </c>
      <c r="I8" s="20"/>
      <c r="J8" s="20"/>
      <c r="L8" s="5"/>
      <c r="M8" s="10"/>
      <c r="N8" s="11"/>
      <c r="O8" s="6"/>
    </row>
    <row r="9" spans="1:15" ht="16.5" x14ac:dyDescent="0.3">
      <c r="A9" s="32" t="s">
        <v>6</v>
      </c>
      <c r="B9" s="36">
        <v>60</v>
      </c>
      <c r="C9" s="36"/>
      <c r="F9" s="27"/>
      <c r="G9" s="38"/>
      <c r="H9" s="52">
        <f>H8*H7</f>
        <v>25168000</v>
      </c>
      <c r="I9" s="20"/>
      <c r="J9" s="20"/>
      <c r="K9" s="18"/>
      <c r="L9" s="18"/>
      <c r="M9" s="16"/>
      <c r="N9" s="11"/>
      <c r="O9" s="6"/>
    </row>
    <row r="10" spans="1:15" ht="33" x14ac:dyDescent="0.3">
      <c r="A10" s="35" t="s">
        <v>7</v>
      </c>
      <c r="B10" s="36">
        <f>90*B7/B9</f>
        <v>28.5</v>
      </c>
      <c r="C10" s="36"/>
      <c r="F10" s="15"/>
      <c r="G10" s="38"/>
      <c r="H10" s="52"/>
      <c r="I10" s="20"/>
      <c r="J10" s="20"/>
      <c r="K10" s="18"/>
      <c r="L10" s="18"/>
      <c r="M10" s="16"/>
      <c r="N10" s="11"/>
      <c r="O10" s="6"/>
    </row>
    <row r="11" spans="1:15" ht="16.5" x14ac:dyDescent="0.3">
      <c r="A11" s="32"/>
      <c r="B11" s="45">
        <f>B10%</f>
        <v>0.28499999999999998</v>
      </c>
      <c r="C11" s="45"/>
      <c r="D11" s="37"/>
      <c r="E11" s="30"/>
      <c r="F11" s="15"/>
      <c r="G11" s="38"/>
      <c r="H11" s="54"/>
      <c r="I11" s="20"/>
      <c r="J11" s="20"/>
      <c r="K11" s="18"/>
      <c r="L11" s="18"/>
      <c r="M11" s="16"/>
      <c r="N11" s="12"/>
      <c r="O11" s="6"/>
    </row>
    <row r="12" spans="1:15" ht="16.5" x14ac:dyDescent="0.3">
      <c r="A12" s="32" t="s">
        <v>8</v>
      </c>
      <c r="B12" s="44">
        <f>B6*B11</f>
        <v>854.99999999999989</v>
      </c>
      <c r="C12" s="44"/>
      <c r="E12" s="1"/>
      <c r="F12" s="15"/>
      <c r="G12" s="14"/>
      <c r="H12" s="27"/>
      <c r="I12" s="26"/>
      <c r="J12" s="20"/>
      <c r="K12" s="18"/>
      <c r="L12" s="18"/>
      <c r="M12" s="16"/>
      <c r="N12" s="8"/>
      <c r="O12" s="6"/>
    </row>
    <row r="13" spans="1:15" ht="16.5" x14ac:dyDescent="0.3">
      <c r="A13" s="32" t="s">
        <v>9</v>
      </c>
      <c r="B13" s="44">
        <f>B6-B12</f>
        <v>2145</v>
      </c>
      <c r="C13" s="44"/>
      <c r="D13" s="38"/>
      <c r="E13" s="1"/>
      <c r="F13" s="15" t="s">
        <v>27</v>
      </c>
      <c r="G13" s="27"/>
      <c r="H13" s="27"/>
      <c r="I13" s="20"/>
      <c r="J13" s="20"/>
      <c r="K13" s="18"/>
      <c r="L13" s="18"/>
      <c r="M13" s="16"/>
      <c r="N13" s="8"/>
      <c r="O13" s="6"/>
    </row>
    <row r="14" spans="1:15" ht="16.5" x14ac:dyDescent="0.3">
      <c r="A14" s="32" t="s">
        <v>2</v>
      </c>
      <c r="B14" s="44">
        <f>B5</f>
        <v>24000</v>
      </c>
      <c r="C14" s="44"/>
      <c r="D14" s="34"/>
      <c r="E14" s="15">
        <f>F14*1.25</f>
        <v>1062.5</v>
      </c>
      <c r="F14" s="18">
        <v>850</v>
      </c>
      <c r="G14">
        <v>30000</v>
      </c>
      <c r="H14" s="27">
        <f>G14*F14</f>
        <v>25500000</v>
      </c>
      <c r="I14" s="20"/>
      <c r="J14" s="20"/>
      <c r="K14" s="18"/>
      <c r="L14" s="18"/>
      <c r="M14" s="16"/>
      <c r="N14" s="8"/>
      <c r="O14" s="6"/>
    </row>
    <row r="15" spans="1:15" ht="16.5" x14ac:dyDescent="0.3">
      <c r="A15" s="32" t="s">
        <v>10</v>
      </c>
      <c r="B15" s="44">
        <f>B14+B13</f>
        <v>26145</v>
      </c>
      <c r="C15" s="44"/>
      <c r="D15" s="34"/>
      <c r="E15" s="15"/>
      <c r="F15" s="18">
        <f>F14*1.2</f>
        <v>1020</v>
      </c>
      <c r="G15" s="28"/>
      <c r="H15" s="27">
        <f>H14/1020</f>
        <v>25000</v>
      </c>
      <c r="I15" s="18"/>
      <c r="J15" s="18"/>
      <c r="K15" s="18"/>
      <c r="L15" s="18"/>
      <c r="M15" s="16"/>
      <c r="N15" s="8"/>
      <c r="O15" s="6"/>
    </row>
    <row r="16" spans="1:15" ht="16.5" x14ac:dyDescent="0.3">
      <c r="A16" s="49" t="s">
        <v>23</v>
      </c>
      <c r="B16" s="48">
        <v>915</v>
      </c>
      <c r="C16" s="36"/>
      <c r="E16" s="15"/>
      <c r="F16" s="27"/>
      <c r="G16" s="29"/>
      <c r="H16" s="14"/>
      <c r="I16" s="13"/>
      <c r="L16" s="5"/>
      <c r="N16" s="11"/>
      <c r="O16" s="6"/>
    </row>
    <row r="17" spans="1:15" ht="16.5" x14ac:dyDescent="0.3">
      <c r="A17" s="57" t="s">
        <v>26</v>
      </c>
      <c r="B17" s="58">
        <f>B16*B15</f>
        <v>23922675</v>
      </c>
      <c r="C17" s="39"/>
      <c r="E17" s="15"/>
      <c r="F17" s="27"/>
      <c r="G17" s="27"/>
      <c r="H17" s="14"/>
      <c r="I17" s="13"/>
      <c r="L17" s="5"/>
      <c r="N17" s="14"/>
      <c r="O17" s="13"/>
    </row>
    <row r="18" spans="1:15" ht="16.5" x14ac:dyDescent="0.3">
      <c r="A18" s="57" t="s">
        <v>12</v>
      </c>
      <c r="B18" s="58">
        <f>915*B4</f>
        <v>2745000</v>
      </c>
      <c r="C18" s="39"/>
      <c r="D18" s="34"/>
      <c r="E18" s="15"/>
      <c r="F18" s="15"/>
      <c r="G18" s="15"/>
      <c r="I18" s="6"/>
    </row>
    <row r="19" spans="1:15" ht="16.5" x14ac:dyDescent="0.3">
      <c r="A19" s="48" t="s">
        <v>16</v>
      </c>
      <c r="B19" s="50">
        <f>B17*0.025/12</f>
        <v>49838.90625</v>
      </c>
      <c r="C19" s="39"/>
      <c r="D19" s="47"/>
      <c r="E19" s="15"/>
      <c r="I19" s="15"/>
    </row>
    <row r="20" spans="1:15" x14ac:dyDescent="0.25">
      <c r="B20" s="25"/>
      <c r="C20" s="25"/>
    </row>
    <row r="21" spans="1:15" x14ac:dyDescent="0.25">
      <c r="B21" s="25"/>
      <c r="C21" s="25"/>
    </row>
    <row r="22" spans="1:15" x14ac:dyDescent="0.25">
      <c r="F22" s="15"/>
    </row>
    <row r="23" spans="1:15" x14ac:dyDescent="0.25">
      <c r="D23" t="s">
        <v>14</v>
      </c>
    </row>
    <row r="24" spans="1:15" x14ac:dyDescent="0.25">
      <c r="B24" s="22" t="s">
        <v>20</v>
      </c>
      <c r="C24" s="22" t="s">
        <v>15</v>
      </c>
      <c r="D24" s="21" t="s">
        <v>21</v>
      </c>
      <c r="E24" s="21"/>
      <c r="F24" s="21" t="s">
        <v>11</v>
      </c>
      <c r="G24" s="21" t="s">
        <v>17</v>
      </c>
      <c r="H24" s="21" t="s">
        <v>18</v>
      </c>
      <c r="I24" s="21" t="s">
        <v>19</v>
      </c>
      <c r="J24" s="21"/>
    </row>
    <row r="25" spans="1:15" ht="17.25" x14ac:dyDescent="0.3">
      <c r="B25" s="22"/>
      <c r="C25" s="22">
        <v>443</v>
      </c>
      <c r="D25" s="21">
        <v>550</v>
      </c>
      <c r="E25" s="21"/>
      <c r="F25" s="21">
        <v>12500000</v>
      </c>
      <c r="G25" s="23">
        <f t="shared" ref="G25:G31" si="0">F25/C25</f>
        <v>28216.70428893905</v>
      </c>
      <c r="H25" s="23">
        <f>F25/D25</f>
        <v>22727.272727272728</v>
      </c>
      <c r="I25" s="23" t="e">
        <f t="shared" ref="I25:I31" si="1">F25/B25</f>
        <v>#DIV/0!</v>
      </c>
      <c r="J25" s="21">
        <f>D25/C25</f>
        <v>1.2415349887133182</v>
      </c>
      <c r="K25" s="31"/>
    </row>
    <row r="26" spans="1:15" ht="17.25" x14ac:dyDescent="0.3">
      <c r="B26" s="22"/>
      <c r="C26" s="22">
        <v>470</v>
      </c>
      <c r="D26" s="21">
        <v>587</v>
      </c>
      <c r="E26" s="21"/>
      <c r="F26" s="21">
        <v>14000000</v>
      </c>
      <c r="G26" s="23">
        <f t="shared" si="0"/>
        <v>29787.234042553191</v>
      </c>
      <c r="H26" s="23">
        <f>F26/D26</f>
        <v>23850.085178875637</v>
      </c>
      <c r="I26" s="23" t="e">
        <f t="shared" si="1"/>
        <v>#DIV/0!</v>
      </c>
      <c r="J26" s="21">
        <f>D26/C26</f>
        <v>1.2489361702127659</v>
      </c>
      <c r="K26" s="31"/>
    </row>
    <row r="27" spans="1:15" x14ac:dyDescent="0.25">
      <c r="B27" s="22"/>
      <c r="C27" s="22"/>
      <c r="D27" s="21">
        <v>1050</v>
      </c>
      <c r="E27" s="21"/>
      <c r="F27" s="23">
        <v>30000000</v>
      </c>
      <c r="G27" s="23" t="e">
        <f t="shared" si="0"/>
        <v>#DIV/0!</v>
      </c>
      <c r="H27" s="23">
        <f>F27/D27</f>
        <v>28571.428571428572</v>
      </c>
      <c r="I27" s="23" t="e">
        <f t="shared" si="1"/>
        <v>#DIV/0!</v>
      </c>
      <c r="J27" s="21" t="e">
        <f>D27/C27</f>
        <v>#DIV/0!</v>
      </c>
    </row>
    <row r="28" spans="1:15" x14ac:dyDescent="0.25">
      <c r="B28" s="22"/>
      <c r="C28" s="22">
        <v>950</v>
      </c>
      <c r="D28" s="21">
        <v>1187</v>
      </c>
      <c r="E28" s="21"/>
      <c r="F28" s="23">
        <v>28000000</v>
      </c>
      <c r="G28" s="23">
        <f t="shared" si="0"/>
        <v>29473.684210526317</v>
      </c>
      <c r="H28" s="23">
        <f t="shared" ref="H28:H31" si="2">F28/D28</f>
        <v>23588.879528222409</v>
      </c>
      <c r="I28" s="23" t="e">
        <f t="shared" si="1"/>
        <v>#DIV/0!</v>
      </c>
      <c r="J28" s="21">
        <f>D28/C28</f>
        <v>1.2494736842105263</v>
      </c>
    </row>
    <row r="29" spans="1:15" x14ac:dyDescent="0.25">
      <c r="C29" s="22">
        <v>950</v>
      </c>
      <c r="D29" s="40">
        <v>1150</v>
      </c>
      <c r="F29" s="41">
        <v>30000000</v>
      </c>
      <c r="G29" s="41">
        <f t="shared" si="0"/>
        <v>31578.947368421053</v>
      </c>
      <c r="H29" s="23">
        <f t="shared" si="2"/>
        <v>26086.956521739132</v>
      </c>
      <c r="I29" s="41" t="e">
        <f t="shared" si="1"/>
        <v>#DIV/0!</v>
      </c>
      <c r="J29" s="59">
        <f>D29/C29</f>
        <v>1.2105263157894737</v>
      </c>
    </row>
    <row r="30" spans="1:15" x14ac:dyDescent="0.25">
      <c r="F30" s="41"/>
      <c r="G30" s="41" t="e">
        <f t="shared" si="0"/>
        <v>#DIV/0!</v>
      </c>
      <c r="H30" s="41" t="e">
        <f t="shared" si="2"/>
        <v>#DIV/0!</v>
      </c>
      <c r="I30" s="41" t="e">
        <f t="shared" si="1"/>
        <v>#DIV/0!</v>
      </c>
      <c r="J30" t="e">
        <f>B30/C30</f>
        <v>#DIV/0!</v>
      </c>
    </row>
    <row r="31" spans="1:15" x14ac:dyDescent="0.25">
      <c r="F31" s="40"/>
      <c r="G31" s="41" t="e">
        <f t="shared" si="0"/>
        <v>#DIV/0!</v>
      </c>
      <c r="H31" s="41" t="e">
        <f t="shared" si="2"/>
        <v>#DIV/0!</v>
      </c>
      <c r="I31" s="41" t="e">
        <f t="shared" si="1"/>
        <v>#DIV/0!</v>
      </c>
    </row>
    <row r="32" spans="1:15" x14ac:dyDescent="0.25">
      <c r="B32" s="19" t="s">
        <v>22</v>
      </c>
    </row>
    <row r="33" spans="1:12" x14ac:dyDescent="0.25">
      <c r="C33" s="19">
        <v>9734000</v>
      </c>
      <c r="D33" t="e">
        <f>C33/B33</f>
        <v>#DIV/0!</v>
      </c>
      <c r="E33">
        <v>584500</v>
      </c>
      <c r="F33">
        <v>30000</v>
      </c>
      <c r="G33">
        <f>F33+E33+C33</f>
        <v>10348500</v>
      </c>
      <c r="H33" t="e">
        <f>G33/B33</f>
        <v>#DIV/0!</v>
      </c>
      <c r="I33" s="15" t="e">
        <f>G33/#REF!</f>
        <v>#REF!</v>
      </c>
      <c r="J33" t="e">
        <f>G33/A33</f>
        <v>#DIV/0!</v>
      </c>
    </row>
    <row r="34" spans="1:12" x14ac:dyDescent="0.25">
      <c r="D34" t="e">
        <f>C34/B34</f>
        <v>#DIV/0!</v>
      </c>
      <c r="E34">
        <v>201000</v>
      </c>
      <c r="F34">
        <v>30000</v>
      </c>
      <c r="G34">
        <f>F34+E34+C34</f>
        <v>231000</v>
      </c>
      <c r="H34" t="e">
        <f>G34/B34</f>
        <v>#DIV/0!</v>
      </c>
      <c r="I34" s="15" t="e">
        <f>G34/#REF!</f>
        <v>#REF!</v>
      </c>
      <c r="J34" t="e">
        <f>G34/A34</f>
        <v>#DIV/0!</v>
      </c>
      <c r="K34">
        <f>B34+A34</f>
        <v>0</v>
      </c>
      <c r="L34" t="e">
        <f>G34/K34</f>
        <v>#DIV/0!</v>
      </c>
    </row>
    <row r="35" spans="1:12" x14ac:dyDescent="0.25">
      <c r="D35" t="e">
        <f>C35/B35</f>
        <v>#DIV/0!</v>
      </c>
      <c r="H35" t="e">
        <f>G35/B35</f>
        <v>#DIV/0!</v>
      </c>
    </row>
    <row r="36" spans="1:12" ht="15.75" x14ac:dyDescent="0.25">
      <c r="A36" s="17"/>
    </row>
    <row r="37" spans="1:12" ht="15.75" x14ac:dyDescent="0.25">
      <c r="A37" s="17"/>
    </row>
    <row r="38" spans="1:12" ht="15.75" x14ac:dyDescent="0.25">
      <c r="A38" s="17"/>
    </row>
    <row r="39" spans="1:12" ht="15.75" x14ac:dyDescent="0.25">
      <c r="A39" s="17"/>
    </row>
    <row r="40" spans="1:12" ht="15.75" x14ac:dyDescent="0.25">
      <c r="A40" s="17"/>
    </row>
    <row r="41" spans="1:12" ht="15.75" x14ac:dyDescent="0.25">
      <c r="A41" s="17"/>
    </row>
    <row r="42" spans="1:12" ht="15.75" x14ac:dyDescent="0.25">
      <c r="A42" s="17"/>
    </row>
    <row r="62" spans="4:6" x14ac:dyDescent="0.25">
      <c r="D62" s="15"/>
      <c r="E62" s="15"/>
      <c r="F62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24" sqref="S2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C2"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Sheet8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2023-10-07T11:21:53Z</dcterms:modified>
</cp:coreProperties>
</file>