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Asit C Mehta Financial Services Ltd\"/>
    </mc:Choice>
  </mc:AlternateContent>
  <xr:revisionPtr revIDLastSave="0" documentId="13_ncr:1_{E642D2A5-AD1A-4AF8-A407-9142DA15D2E9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5" r:id="rId2"/>
    <sheet name="Sheet2" sheetId="6" r:id="rId3"/>
    <sheet name="Index-201" sheetId="7" r:id="rId4"/>
    <sheet name="Sheet4" sheetId="8" r:id="rId5"/>
    <sheet name="Sheet5" sheetId="9" r:id="rId6"/>
    <sheet name="Sheet6" sheetId="10" r:id="rId7"/>
    <sheet name="Sheet8" sheetId="13" r:id="rId8"/>
    <sheet name="Sheet9" sheetId="14" r:id="rId9"/>
    <sheet name="Sheet7" sheetId="12" r:id="rId10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5" i="4" l="1"/>
  <c r="P4" i="4"/>
  <c r="P3" i="4"/>
  <c r="R2" i="4"/>
  <c r="P11" i="4"/>
  <c r="Q11" i="4" s="1"/>
  <c r="P10" i="4"/>
  <c r="P9" i="4"/>
  <c r="Q9" i="4" s="1"/>
  <c r="P8" i="4"/>
  <c r="P7" i="4"/>
  <c r="P6" i="4"/>
  <c r="Q5" i="4"/>
  <c r="Q4" i="4"/>
  <c r="Q3" i="4"/>
  <c r="P2" i="4"/>
  <c r="S28" i="4"/>
  <c r="I40" i="4" l="1"/>
  <c r="I42" i="4" s="1"/>
  <c r="I43" i="4" s="1"/>
  <c r="H35" i="4"/>
  <c r="O35" i="4" s="1"/>
  <c r="O36" i="4" s="1"/>
  <c r="H36" i="4" l="1"/>
  <c r="G38" i="4"/>
  <c r="G39" i="4" s="1"/>
  <c r="G40" i="4" l="1"/>
  <c r="I30" i="4"/>
  <c r="P20" i="4" l="1"/>
  <c r="Q20" i="4" s="1"/>
  <c r="B20" i="4" s="1"/>
  <c r="J20" i="4"/>
  <c r="I20" i="4"/>
  <c r="E20" i="4"/>
  <c r="A20" i="4"/>
  <c r="P19" i="4"/>
  <c r="Q19" i="4" s="1"/>
  <c r="B19" i="4" s="1"/>
  <c r="J19" i="4"/>
  <c r="I19" i="4"/>
  <c r="E19" i="4"/>
  <c r="A19" i="4"/>
  <c r="P18" i="4"/>
  <c r="Q18" i="4" s="1"/>
  <c r="B18" i="4" s="1"/>
  <c r="J18" i="4"/>
  <c r="I18" i="4"/>
  <c r="E18" i="4"/>
  <c r="A18" i="4"/>
  <c r="P17" i="4"/>
  <c r="Q17" i="4" s="1"/>
  <c r="B17" i="4" s="1"/>
  <c r="J17" i="4"/>
  <c r="I17" i="4"/>
  <c r="E17" i="4"/>
  <c r="A17" i="4"/>
  <c r="P16" i="4"/>
  <c r="Q16" i="4" s="1"/>
  <c r="B16" i="4" s="1"/>
  <c r="J16" i="4"/>
  <c r="I16" i="4"/>
  <c r="E16" i="4"/>
  <c r="A16" i="4"/>
  <c r="P15" i="4"/>
  <c r="Q15" i="4" s="1"/>
  <c r="B15" i="4" s="1"/>
  <c r="J15" i="4"/>
  <c r="I15" i="4"/>
  <c r="E15" i="4"/>
  <c r="A15" i="4"/>
  <c r="P14" i="4"/>
  <c r="Q14" i="4" s="1"/>
  <c r="B14" i="4" s="1"/>
  <c r="J14" i="4"/>
  <c r="I14" i="4"/>
  <c r="E14" i="4"/>
  <c r="A14" i="4"/>
  <c r="P13" i="4"/>
  <c r="Q13" i="4" s="1"/>
  <c r="B13" i="4" s="1"/>
  <c r="J13" i="4"/>
  <c r="I13" i="4"/>
  <c r="E13" i="4"/>
  <c r="A13" i="4"/>
  <c r="P12" i="4"/>
  <c r="Q12" i="4" s="1"/>
  <c r="B12" i="4" s="1"/>
  <c r="J12" i="4"/>
  <c r="I12" i="4"/>
  <c r="E12" i="4"/>
  <c r="A12" i="4"/>
  <c r="B11" i="4"/>
  <c r="J11" i="4"/>
  <c r="I11" i="4"/>
  <c r="E11" i="4"/>
  <c r="A11" i="4"/>
  <c r="B10" i="4"/>
  <c r="J10" i="4"/>
  <c r="I10" i="4"/>
  <c r="E10" i="4"/>
  <c r="A10" i="4"/>
  <c r="B9" i="4"/>
  <c r="J9" i="4"/>
  <c r="I9" i="4"/>
  <c r="E9" i="4"/>
  <c r="A9" i="4"/>
  <c r="B8" i="4"/>
  <c r="J8" i="4"/>
  <c r="I8" i="4"/>
  <c r="E8" i="4"/>
  <c r="A8" i="4"/>
  <c r="B7" i="4"/>
  <c r="J7" i="4"/>
  <c r="I7" i="4"/>
  <c r="E7" i="4"/>
  <c r="A7" i="4"/>
  <c r="B6" i="4"/>
  <c r="J6" i="4"/>
  <c r="I6" i="4"/>
  <c r="E6" i="4"/>
  <c r="A6" i="4"/>
  <c r="B5" i="4"/>
  <c r="J5" i="4"/>
  <c r="I5" i="4"/>
  <c r="E5" i="4"/>
  <c r="A5" i="4"/>
  <c r="B4" i="4"/>
  <c r="J4" i="4"/>
  <c r="I4" i="4"/>
  <c r="E4" i="4"/>
  <c r="A4" i="4"/>
  <c r="B3" i="4"/>
  <c r="J3" i="4"/>
  <c r="I3" i="4"/>
  <c r="E3" i="4"/>
  <c r="A3" i="4"/>
  <c r="B2" i="4"/>
  <c r="J2" i="4"/>
  <c r="I2" i="4"/>
  <c r="E2" i="4"/>
  <c r="A2" i="4"/>
  <c r="C3" i="4" l="1"/>
  <c r="G3" i="4" s="1"/>
  <c r="C5" i="4"/>
  <c r="G5" i="4" s="1"/>
  <c r="C7" i="4"/>
  <c r="G7" i="4" s="1"/>
  <c r="C9" i="4"/>
  <c r="G9" i="4" s="1"/>
  <c r="C11" i="4"/>
  <c r="C13" i="4"/>
  <c r="G13" i="4" s="1"/>
  <c r="C15" i="4"/>
  <c r="C17" i="4"/>
  <c r="G17" i="4" s="1"/>
  <c r="C19" i="4"/>
  <c r="C2" i="4"/>
  <c r="G2" i="4" s="1"/>
  <c r="C4" i="4"/>
  <c r="G4" i="4" s="1"/>
  <c r="C6" i="4"/>
  <c r="G6" i="4" s="1"/>
  <c r="C8" i="4"/>
  <c r="C10" i="4"/>
  <c r="G10" i="4" s="1"/>
  <c r="C12" i="4"/>
  <c r="C14" i="4"/>
  <c r="G14" i="4" s="1"/>
  <c r="C16" i="4"/>
  <c r="C18" i="4"/>
  <c r="G18" i="4" s="1"/>
  <c r="C20" i="4"/>
  <c r="F2" i="4"/>
  <c r="F3" i="4"/>
  <c r="F4" i="4"/>
  <c r="F5" i="4"/>
  <c r="F6" i="4"/>
  <c r="F7" i="4"/>
  <c r="F8" i="4"/>
  <c r="G8" i="4"/>
  <c r="F9" i="4"/>
  <c r="F10" i="4"/>
  <c r="F11" i="4"/>
  <c r="G11" i="4"/>
  <c r="F12" i="4"/>
  <c r="G12" i="4"/>
  <c r="F13" i="4"/>
  <c r="F14" i="4"/>
  <c r="F15" i="4"/>
  <c r="G15" i="4"/>
  <c r="F16" i="4"/>
  <c r="G16" i="4"/>
  <c r="F17" i="4"/>
  <c r="F18" i="4"/>
  <c r="F19" i="4"/>
  <c r="G19" i="4"/>
  <c r="F20" i="4"/>
  <c r="G20" i="4"/>
  <c r="D6" i="4" l="1"/>
  <c r="H6" i="4" s="1"/>
  <c r="D4" i="4"/>
  <c r="H4" i="4" s="1"/>
  <c r="D2" i="4"/>
  <c r="H2" i="4" s="1"/>
  <c r="D7" i="4"/>
  <c r="H7" i="4" s="1"/>
  <c r="D5" i="4"/>
  <c r="H5" i="4" s="1"/>
  <c r="D3" i="4"/>
  <c r="H3" i="4" s="1"/>
  <c r="D20" i="4"/>
  <c r="H20" i="4" s="1"/>
  <c r="D18" i="4"/>
  <c r="H18" i="4" s="1"/>
  <c r="D16" i="4"/>
  <c r="H16" i="4" s="1"/>
  <c r="D14" i="4"/>
  <c r="H14" i="4" s="1"/>
  <c r="D12" i="4"/>
  <c r="H12" i="4" s="1"/>
  <c r="D10" i="4"/>
  <c r="H10" i="4" s="1"/>
  <c r="D8" i="4"/>
  <c r="H8" i="4" s="1"/>
  <c r="D19" i="4"/>
  <c r="H19" i="4" s="1"/>
  <c r="D17" i="4"/>
  <c r="H17" i="4" s="1"/>
  <c r="D15" i="4"/>
  <c r="H15" i="4" s="1"/>
  <c r="D13" i="4"/>
  <c r="H13" i="4" s="1"/>
  <c r="D11" i="4"/>
  <c r="H11" i="4" s="1"/>
  <c r="D9" i="4"/>
  <c r="H9" i="4" s="1"/>
</calcChain>
</file>

<file path=xl/sharedStrings.xml><?xml version="1.0" encoding="utf-8"?>
<sst xmlns="http://schemas.openxmlformats.org/spreadsheetml/2006/main" count="35" uniqueCount="28">
  <si>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</si>
  <si>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</si>
  <si>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</si>
  <si>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</si>
  <si>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</si>
  <si>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</si>
  <si>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</si>
  <si>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</si>
  <si>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</si>
  <si>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</si>
  <si>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</si>
  <si>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Saleable area (20 + 20%)</t>
  </si>
  <si>
    <t>Rate on Built up  area (20%)</t>
  </si>
  <si>
    <t>bua</t>
  </si>
  <si>
    <t>s.no.25, h.no.24, cts no. 53, village tungwe, saki vihar rd</t>
  </si>
  <si>
    <t>2 lift</t>
  </si>
  <si>
    <t>Office No. 201B, Nucleus house</t>
  </si>
  <si>
    <t>mca</t>
  </si>
  <si>
    <t>abua</t>
  </si>
  <si>
    <t>rate</t>
  </si>
  <si>
    <t>fmv</t>
  </si>
  <si>
    <t>rsv</t>
  </si>
  <si>
    <t>dsv</t>
  </si>
  <si>
    <t>B+G+7</t>
  </si>
  <si>
    <t>30..03.22</t>
  </si>
  <si>
    <t>27.03.2021</t>
  </si>
  <si>
    <t>22.03.21</t>
  </si>
  <si>
    <t>oc - 2010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</si>
</sst>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0" fillId="0" borderId="0" xfId="0" applyFont="1"/>
    <xf numFmtId="0" fontId="1" fillId="2" borderId="0" xfId="0" applyFont="1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4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31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E2096AB-91E4-4B62-9907-18CE9BE10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4A54DF-74B0-4027-A367-8A2DB0D4D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29DA274-273A-4FEC-8D04-043DB0853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ABC313-4468-4627-B162-EF3A58D69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7A9BE1F-63B3-4CA6-B22B-D8AC25E51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9A56D81-527D-4651-85C4-0531F31A3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089851D-39A8-44BC-B886-A001046FA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4AA78A1-EB1F-4D64-AF7C-E11B08748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03C44CA-9764-43B4-AE18-EA0F7F4C39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43"/>
  <sheetViews>
    <sheetView tabSelected="1" workbookViewId="0">
      <selection activeCell="P30" sqref="P3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6.7109375" customWidth="1"/>
    <col min="6" max="6" width="12.5703125" customWidth="1"/>
    <col min="9" max="9" width="9.5703125" customWidth="1"/>
    <col min="10" max="10" width="7" customWidth="1"/>
    <col min="11" max="12" width="0" hidden="1" customWidth="1"/>
    <col min="13" max="13" width="5.85546875" hidden="1" customWidth="1"/>
    <col min="14" max="14" width="5.28515625" hidden="1" customWidth="1"/>
    <col min="18" max="18" width="16.140625" customWidth="1"/>
    <col min="19" max="19" width="8.7109375" customWidth="1"/>
    <col min="20" max="20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3" t="s">
        <v>8</v>
      </c>
      <c r="G1" s="11" t="s">
        <v>12</v>
      </c>
      <c r="H1" s="3" t="s">
        <v>11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2</v>
      </c>
      <c r="T1" s="1" t="s">
        <v>3</v>
      </c>
    </row>
    <row r="2" spans="1:20" x14ac:dyDescent="0.25">
      <c r="A2" s="4">
        <f>N2</f>
        <v>0</v>
      </c>
      <c r="B2" s="4">
        <f>Q2</f>
        <v>5050</v>
      </c>
      <c r="C2" s="4">
        <f>B2*1.2</f>
        <v>6060</v>
      </c>
      <c r="D2" s="4">
        <f>C2*1.2</f>
        <v>7272</v>
      </c>
      <c r="E2" s="5">
        <f>R2</f>
        <v>101000000</v>
      </c>
      <c r="F2" s="10">
        <f t="shared" ref="F2:F20" si="0">ROUND((E2/B2),0)</f>
        <v>20000</v>
      </c>
      <c r="G2" s="12">
        <f t="shared" ref="G2:G20" si="1">ROUND((E2/C2),0)</f>
        <v>16667</v>
      </c>
      <c r="H2" s="4">
        <f t="shared" ref="H2:H20" si="2">ROUND((E2/D2),0)</f>
        <v>13889</v>
      </c>
      <c r="I2" s="4">
        <f>S2</f>
        <v>0</v>
      </c>
      <c r="J2" s="4">
        <f>T2</f>
        <v>0</v>
      </c>
      <c r="O2">
        <v>0</v>
      </c>
      <c r="P2">
        <f t="shared" ref="P2:P11" si="3">O2/1.2</f>
        <v>0</v>
      </c>
      <c r="Q2">
        <v>5050</v>
      </c>
      <c r="R2" s="2">
        <f>Q2*20000</f>
        <v>101000000</v>
      </c>
    </row>
    <row r="3" spans="1:20" x14ac:dyDescent="0.25">
      <c r="A3" s="4">
        <f t="shared" ref="A3:A20" si="4">N3</f>
        <v>0</v>
      </c>
      <c r="B3" s="4">
        <f t="shared" ref="B3:B20" si="5">Q3</f>
        <v>2157.6438000000003</v>
      </c>
      <c r="C3" s="4">
        <f t="shared" ref="C3:C20" si="6">B3*1.2</f>
        <v>2589.1725600000004</v>
      </c>
      <c r="D3" s="4">
        <f t="shared" ref="D3:D20" si="7">C3*1.2</f>
        <v>3107.0070720000003</v>
      </c>
      <c r="E3" s="5">
        <f t="shared" ref="E3:E20" si="8">R3</f>
        <v>48000000</v>
      </c>
      <c r="F3" s="4">
        <f t="shared" si="0"/>
        <v>22246</v>
      </c>
      <c r="G3" s="12">
        <f t="shared" si="1"/>
        <v>18539</v>
      </c>
      <c r="H3" s="4">
        <f t="shared" si="2"/>
        <v>15449</v>
      </c>
      <c r="I3" s="4" t="str">
        <f t="shared" ref="I3:J20" si="9">S3</f>
        <v>30..03.22</v>
      </c>
      <c r="J3" s="4">
        <f t="shared" si="9"/>
        <v>0</v>
      </c>
      <c r="O3">
        <v>0</v>
      </c>
      <c r="P3">
        <f>240.54*10.764</f>
        <v>2589.17256</v>
      </c>
      <c r="Q3">
        <f t="shared" ref="Q3:Q11" si="10">P3/1.2</f>
        <v>2157.6438000000003</v>
      </c>
      <c r="R3" s="2">
        <v>48000000</v>
      </c>
      <c r="S3" t="s">
        <v>24</v>
      </c>
    </row>
    <row r="4" spans="1:20" x14ac:dyDescent="0.25">
      <c r="A4" s="4">
        <f t="shared" si="4"/>
        <v>0</v>
      </c>
      <c r="B4" s="4">
        <f t="shared" si="5"/>
        <v>3127.7492999999999</v>
      </c>
      <c r="C4" s="4">
        <f t="shared" si="6"/>
        <v>3753.2991599999996</v>
      </c>
      <c r="D4" s="4">
        <f t="shared" si="7"/>
        <v>4503.9589919999989</v>
      </c>
      <c r="E4" s="5">
        <f t="shared" si="8"/>
        <v>68000000</v>
      </c>
      <c r="F4" s="12">
        <f t="shared" si="0"/>
        <v>21741</v>
      </c>
      <c r="G4" s="12">
        <f t="shared" si="1"/>
        <v>18117</v>
      </c>
      <c r="H4" s="4">
        <f t="shared" si="2"/>
        <v>15098</v>
      </c>
      <c r="I4" s="4" t="str">
        <f t="shared" si="9"/>
        <v>27.03.2021</v>
      </c>
      <c r="J4" s="4">
        <f t="shared" si="9"/>
        <v>0</v>
      </c>
      <c r="O4">
        <v>0</v>
      </c>
      <c r="P4">
        <f>348.69*10.764</f>
        <v>3753.2991599999996</v>
      </c>
      <c r="Q4">
        <f t="shared" si="10"/>
        <v>3127.7492999999999</v>
      </c>
      <c r="R4" s="2">
        <v>68000000</v>
      </c>
      <c r="S4" t="s">
        <v>25</v>
      </c>
    </row>
    <row r="5" spans="1:20" x14ac:dyDescent="0.25">
      <c r="A5" s="4">
        <f t="shared" si="4"/>
        <v>0</v>
      </c>
      <c r="B5" s="4">
        <f t="shared" si="5"/>
        <v>1492.8771000000002</v>
      </c>
      <c r="C5" s="4">
        <f t="shared" si="6"/>
        <v>1791.45252</v>
      </c>
      <c r="D5" s="4">
        <f t="shared" si="7"/>
        <v>2149.7430239999999</v>
      </c>
      <c r="E5" s="5">
        <f t="shared" si="8"/>
        <v>60100000</v>
      </c>
      <c r="F5" s="4">
        <f t="shared" si="0"/>
        <v>40258</v>
      </c>
      <c r="G5" s="12">
        <f t="shared" si="1"/>
        <v>33548</v>
      </c>
      <c r="H5" s="4">
        <f t="shared" si="2"/>
        <v>27957</v>
      </c>
      <c r="I5" s="4" t="str">
        <f t="shared" si="9"/>
        <v>22.03.21</v>
      </c>
      <c r="J5" s="4">
        <f t="shared" si="9"/>
        <v>0</v>
      </c>
      <c r="O5">
        <v>0</v>
      </c>
      <c r="P5">
        <f>166.43*10.764</f>
        <v>1791.45252</v>
      </c>
      <c r="Q5">
        <f t="shared" si="10"/>
        <v>1492.8771000000002</v>
      </c>
      <c r="R5" s="2">
        <v>60100000</v>
      </c>
      <c r="S5" t="s">
        <v>26</v>
      </c>
    </row>
    <row r="6" spans="1:20" x14ac:dyDescent="0.25">
      <c r="A6" s="4">
        <f t="shared" si="4"/>
        <v>0</v>
      </c>
      <c r="B6" s="4">
        <f t="shared" si="5"/>
        <v>485</v>
      </c>
      <c r="C6" s="4">
        <f t="shared" si="6"/>
        <v>582</v>
      </c>
      <c r="D6" s="4">
        <f t="shared" si="7"/>
        <v>698.4</v>
      </c>
      <c r="E6" s="5">
        <f t="shared" si="8"/>
        <v>8000000</v>
      </c>
      <c r="F6" s="10">
        <f t="shared" si="0"/>
        <v>16495</v>
      </c>
      <c r="G6" s="12">
        <f t="shared" si="1"/>
        <v>13746</v>
      </c>
      <c r="H6" s="4">
        <f t="shared" si="2"/>
        <v>11455</v>
      </c>
      <c r="I6" s="4">
        <f t="shared" si="9"/>
        <v>0</v>
      </c>
      <c r="J6" s="4">
        <f t="shared" si="9"/>
        <v>0</v>
      </c>
      <c r="O6">
        <v>0</v>
      </c>
      <c r="P6">
        <f t="shared" si="3"/>
        <v>0</v>
      </c>
      <c r="Q6">
        <v>485</v>
      </c>
      <c r="R6" s="2">
        <v>8000000</v>
      </c>
    </row>
    <row r="7" spans="1:20" x14ac:dyDescent="0.25">
      <c r="A7" s="4">
        <f t="shared" si="4"/>
        <v>0</v>
      </c>
      <c r="B7" s="4">
        <f t="shared" si="5"/>
        <v>984</v>
      </c>
      <c r="C7" s="4">
        <f t="shared" si="6"/>
        <v>1180.8</v>
      </c>
      <c r="D7" s="4">
        <f t="shared" si="7"/>
        <v>1416.9599999999998</v>
      </c>
      <c r="E7" s="5">
        <f t="shared" si="8"/>
        <v>28000000</v>
      </c>
      <c r="F7" s="4">
        <f t="shared" si="0"/>
        <v>28455</v>
      </c>
      <c r="G7" s="4">
        <f t="shared" si="1"/>
        <v>23713</v>
      </c>
      <c r="H7" s="4">
        <f t="shared" si="2"/>
        <v>19761</v>
      </c>
      <c r="I7" s="4">
        <f t="shared" si="9"/>
        <v>0</v>
      </c>
      <c r="J7" s="4">
        <f t="shared" si="9"/>
        <v>0</v>
      </c>
      <c r="O7">
        <v>0</v>
      </c>
      <c r="P7">
        <f t="shared" si="3"/>
        <v>0</v>
      </c>
      <c r="Q7">
        <v>984</v>
      </c>
      <c r="R7" s="2">
        <v>28000000</v>
      </c>
    </row>
    <row r="8" spans="1:20" x14ac:dyDescent="0.25">
      <c r="A8" s="4">
        <f t="shared" si="4"/>
        <v>0</v>
      </c>
      <c r="B8" s="4">
        <f t="shared" si="5"/>
        <v>3500</v>
      </c>
      <c r="C8" s="4">
        <f t="shared" si="6"/>
        <v>4200</v>
      </c>
      <c r="D8" s="4">
        <f t="shared" si="7"/>
        <v>5040</v>
      </c>
      <c r="E8" s="5">
        <f t="shared" si="8"/>
        <v>60000000</v>
      </c>
      <c r="F8" s="10">
        <f t="shared" si="0"/>
        <v>17143</v>
      </c>
      <c r="G8" s="4">
        <f t="shared" si="1"/>
        <v>14286</v>
      </c>
      <c r="H8" s="4">
        <f t="shared" si="2"/>
        <v>11905</v>
      </c>
      <c r="I8" s="4">
        <f t="shared" si="9"/>
        <v>0</v>
      </c>
      <c r="J8" s="4">
        <f t="shared" si="9"/>
        <v>0</v>
      </c>
      <c r="O8">
        <v>0</v>
      </c>
      <c r="P8">
        <f t="shared" si="3"/>
        <v>0</v>
      </c>
      <c r="Q8">
        <v>3500</v>
      </c>
      <c r="R8" s="2">
        <v>60000000</v>
      </c>
    </row>
    <row r="9" spans="1:20" x14ac:dyDescent="0.25">
      <c r="A9" s="4">
        <f t="shared" si="4"/>
        <v>0</v>
      </c>
      <c r="B9" s="4">
        <f t="shared" si="5"/>
        <v>1388.8888888888889</v>
      </c>
      <c r="C9" s="4">
        <f t="shared" si="6"/>
        <v>1666.6666666666667</v>
      </c>
      <c r="D9" s="4">
        <f t="shared" si="7"/>
        <v>2000</v>
      </c>
      <c r="E9" s="5">
        <f t="shared" si="8"/>
        <v>38500000</v>
      </c>
      <c r="F9" s="4">
        <f t="shared" si="0"/>
        <v>27720</v>
      </c>
      <c r="G9" s="4">
        <f t="shared" si="1"/>
        <v>23100</v>
      </c>
      <c r="H9" s="4">
        <f t="shared" si="2"/>
        <v>19250</v>
      </c>
      <c r="I9" s="4">
        <f t="shared" si="9"/>
        <v>0</v>
      </c>
      <c r="J9" s="4">
        <f t="shared" si="9"/>
        <v>0</v>
      </c>
      <c r="O9">
        <v>2000</v>
      </c>
      <c r="P9">
        <f t="shared" si="3"/>
        <v>1666.6666666666667</v>
      </c>
      <c r="Q9">
        <f t="shared" si="10"/>
        <v>1388.8888888888889</v>
      </c>
      <c r="R9" s="2">
        <v>38500000</v>
      </c>
    </row>
    <row r="10" spans="1:20" x14ac:dyDescent="0.25">
      <c r="A10" s="4">
        <f t="shared" si="4"/>
        <v>0</v>
      </c>
      <c r="B10" s="4">
        <f t="shared" si="5"/>
        <v>2080</v>
      </c>
      <c r="C10" s="4">
        <f t="shared" si="6"/>
        <v>2496</v>
      </c>
      <c r="D10" s="4">
        <f t="shared" si="7"/>
        <v>2995.2</v>
      </c>
      <c r="E10" s="5">
        <f t="shared" si="8"/>
        <v>50000000</v>
      </c>
      <c r="F10" s="4">
        <f t="shared" si="0"/>
        <v>24038</v>
      </c>
      <c r="G10" s="4">
        <f t="shared" si="1"/>
        <v>20032</v>
      </c>
      <c r="H10" s="4">
        <f t="shared" si="2"/>
        <v>16693</v>
      </c>
      <c r="I10" s="4">
        <f t="shared" si="9"/>
        <v>0</v>
      </c>
      <c r="J10" s="4">
        <f t="shared" si="9"/>
        <v>0</v>
      </c>
      <c r="O10">
        <v>0</v>
      </c>
      <c r="P10">
        <f t="shared" si="3"/>
        <v>0</v>
      </c>
      <c r="Q10">
        <v>2080</v>
      </c>
      <c r="R10" s="2">
        <v>50000000</v>
      </c>
    </row>
    <row r="11" spans="1:20" x14ac:dyDescent="0.25">
      <c r="A11" s="4">
        <f t="shared" si="4"/>
        <v>0</v>
      </c>
      <c r="B11" s="4">
        <f t="shared" si="5"/>
        <v>0</v>
      </c>
      <c r="C11" s="4">
        <f t="shared" si="6"/>
        <v>0</v>
      </c>
      <c r="D11" s="4">
        <f t="shared" si="7"/>
        <v>0</v>
      </c>
      <c r="E11" s="5">
        <f t="shared" si="8"/>
        <v>0</v>
      </c>
      <c r="F11" s="4" t="e">
        <f t="shared" si="0"/>
        <v>#DIV/0!</v>
      </c>
      <c r="G11" s="4" t="e">
        <f t="shared" si="1"/>
        <v>#DIV/0!</v>
      </c>
      <c r="H11" s="4" t="e">
        <f t="shared" si="2"/>
        <v>#DIV/0!</v>
      </c>
      <c r="I11" s="4">
        <f t="shared" si="9"/>
        <v>0</v>
      </c>
      <c r="J11" s="4">
        <f t="shared" si="9"/>
        <v>0</v>
      </c>
      <c r="O11">
        <v>0</v>
      </c>
      <c r="P11">
        <f t="shared" si="3"/>
        <v>0</v>
      </c>
      <c r="Q11">
        <f t="shared" si="10"/>
        <v>0</v>
      </c>
      <c r="R11" s="2">
        <v>0</v>
      </c>
    </row>
    <row r="12" spans="1:20" x14ac:dyDescent="0.25">
      <c r="A12" s="4">
        <f t="shared" si="4"/>
        <v>0</v>
      </c>
      <c r="B12" s="4">
        <f t="shared" si="5"/>
        <v>0</v>
      </c>
      <c r="C12" s="4">
        <f t="shared" si="6"/>
        <v>0</v>
      </c>
      <c r="D12" s="4">
        <f t="shared" si="7"/>
        <v>0</v>
      </c>
      <c r="E12" s="5">
        <f t="shared" si="8"/>
        <v>0</v>
      </c>
      <c r="F12" s="4" t="e">
        <f t="shared" si="0"/>
        <v>#DIV/0!</v>
      </c>
      <c r="G12" s="4" t="e">
        <f t="shared" si="1"/>
        <v>#DIV/0!</v>
      </c>
      <c r="H12" s="4" t="e">
        <f t="shared" si="2"/>
        <v>#DIV/0!</v>
      </c>
      <c r="I12" s="4">
        <f t="shared" si="9"/>
        <v>0</v>
      </c>
      <c r="J12" s="4">
        <f t="shared" si="9"/>
        <v>0</v>
      </c>
      <c r="O12">
        <v>0</v>
      </c>
      <c r="P12">
        <f t="shared" ref="P12:Q18" si="11">O12/1.2</f>
        <v>0</v>
      </c>
      <c r="Q12">
        <f t="shared" si="11"/>
        <v>0</v>
      </c>
      <c r="R12" s="2">
        <v>0</v>
      </c>
    </row>
    <row r="13" spans="1:20" hidden="1" x14ac:dyDescent="0.25">
      <c r="A13" s="4">
        <f t="shared" si="4"/>
        <v>0</v>
      </c>
      <c r="B13" s="4">
        <f t="shared" si="5"/>
        <v>0</v>
      </c>
      <c r="C13" s="4">
        <f t="shared" si="6"/>
        <v>0</v>
      </c>
      <c r="D13" s="4">
        <f t="shared" si="7"/>
        <v>0</v>
      </c>
      <c r="E13" s="5">
        <f t="shared" si="8"/>
        <v>0</v>
      </c>
      <c r="F13" s="4" t="e">
        <f t="shared" si="0"/>
        <v>#DIV/0!</v>
      </c>
      <c r="G13" s="4" t="e">
        <f t="shared" si="1"/>
        <v>#DIV/0!</v>
      </c>
      <c r="H13" s="4" t="e">
        <f t="shared" si="2"/>
        <v>#DIV/0!</v>
      </c>
      <c r="I13" s="4">
        <f t="shared" si="9"/>
        <v>0</v>
      </c>
      <c r="J13" s="4">
        <f t="shared" si="9"/>
        <v>0</v>
      </c>
      <c r="O13">
        <v>0</v>
      </c>
      <c r="P13">
        <f t="shared" si="11"/>
        <v>0</v>
      </c>
      <c r="Q13">
        <f t="shared" si="11"/>
        <v>0</v>
      </c>
      <c r="R13" s="2">
        <v>0</v>
      </c>
    </row>
    <row r="14" spans="1:20" hidden="1" x14ac:dyDescent="0.25">
      <c r="A14" s="4">
        <f t="shared" si="4"/>
        <v>0</v>
      </c>
      <c r="B14" s="4">
        <f t="shared" si="5"/>
        <v>0</v>
      </c>
      <c r="C14" s="4">
        <f t="shared" si="6"/>
        <v>0</v>
      </c>
      <c r="D14" s="4">
        <f t="shared" si="7"/>
        <v>0</v>
      </c>
      <c r="E14" s="5">
        <f t="shared" si="8"/>
        <v>0</v>
      </c>
      <c r="F14" s="4" t="e">
        <f t="shared" si="0"/>
        <v>#DIV/0!</v>
      </c>
      <c r="G14" s="4" t="e">
        <f t="shared" si="1"/>
        <v>#DIV/0!</v>
      </c>
      <c r="H14" s="4" t="e">
        <f t="shared" si="2"/>
        <v>#DIV/0!</v>
      </c>
      <c r="I14" s="4">
        <f t="shared" si="9"/>
        <v>0</v>
      </c>
      <c r="J14" s="4">
        <f t="shared" si="9"/>
        <v>0</v>
      </c>
      <c r="O14">
        <v>0</v>
      </c>
      <c r="P14">
        <f t="shared" si="11"/>
        <v>0</v>
      </c>
      <c r="Q14">
        <f t="shared" si="11"/>
        <v>0</v>
      </c>
      <c r="R14" s="2">
        <v>0</v>
      </c>
    </row>
    <row r="15" spans="1:20" hidden="1" x14ac:dyDescent="0.25">
      <c r="A15" s="4">
        <f t="shared" si="4"/>
        <v>0</v>
      </c>
      <c r="B15" s="4">
        <f t="shared" si="5"/>
        <v>0</v>
      </c>
      <c r="C15" s="4">
        <f t="shared" si="6"/>
        <v>0</v>
      </c>
      <c r="D15" s="4">
        <f t="shared" si="7"/>
        <v>0</v>
      </c>
      <c r="E15" s="5">
        <f t="shared" si="8"/>
        <v>0</v>
      </c>
      <c r="F15" s="4" t="e">
        <f t="shared" si="0"/>
        <v>#DIV/0!</v>
      </c>
      <c r="G15" s="4" t="e">
        <f t="shared" si="1"/>
        <v>#DIV/0!</v>
      </c>
      <c r="H15" s="4" t="e">
        <f t="shared" si="2"/>
        <v>#DIV/0!</v>
      </c>
      <c r="I15" s="4">
        <f t="shared" si="9"/>
        <v>0</v>
      </c>
      <c r="J15" s="4">
        <f t="shared" si="9"/>
        <v>0</v>
      </c>
      <c r="O15">
        <v>0</v>
      </c>
      <c r="P15">
        <f t="shared" si="11"/>
        <v>0</v>
      </c>
      <c r="Q15">
        <f t="shared" si="11"/>
        <v>0</v>
      </c>
      <c r="R15" s="2">
        <v>0</v>
      </c>
    </row>
    <row r="16" spans="1:20" hidden="1" x14ac:dyDescent="0.25">
      <c r="A16" s="4">
        <f t="shared" si="4"/>
        <v>0</v>
      </c>
      <c r="B16" s="4">
        <f t="shared" si="5"/>
        <v>0</v>
      </c>
      <c r="C16" s="4">
        <f t="shared" si="6"/>
        <v>0</v>
      </c>
      <c r="D16" s="4">
        <f t="shared" si="7"/>
        <v>0</v>
      </c>
      <c r="E16" s="5">
        <f t="shared" si="8"/>
        <v>0</v>
      </c>
      <c r="F16" s="4" t="e">
        <f t="shared" si="0"/>
        <v>#DIV/0!</v>
      </c>
      <c r="G16" s="4" t="e">
        <f t="shared" si="1"/>
        <v>#DIV/0!</v>
      </c>
      <c r="H16" s="4" t="e">
        <f t="shared" si="2"/>
        <v>#DIV/0!</v>
      </c>
      <c r="I16" s="4">
        <f t="shared" si="9"/>
        <v>0</v>
      </c>
      <c r="J16" s="4">
        <f t="shared" si="9"/>
        <v>0</v>
      </c>
      <c r="O16">
        <v>0</v>
      </c>
      <c r="P16">
        <f t="shared" si="11"/>
        <v>0</v>
      </c>
      <c r="Q16">
        <f t="shared" si="11"/>
        <v>0</v>
      </c>
      <c r="R16" s="2">
        <v>0</v>
      </c>
    </row>
    <row r="17" spans="1:21" hidden="1" x14ac:dyDescent="0.25">
      <c r="A17" s="4">
        <f t="shared" si="4"/>
        <v>0</v>
      </c>
      <c r="B17" s="4">
        <f t="shared" si="5"/>
        <v>0</v>
      </c>
      <c r="C17" s="4">
        <f t="shared" si="6"/>
        <v>0</v>
      </c>
      <c r="D17" s="4">
        <f t="shared" si="7"/>
        <v>0</v>
      </c>
      <c r="E17" s="5">
        <f t="shared" si="8"/>
        <v>0</v>
      </c>
      <c r="F17" s="4" t="e">
        <f t="shared" si="0"/>
        <v>#DIV/0!</v>
      </c>
      <c r="G17" s="4" t="e">
        <f t="shared" si="1"/>
        <v>#DIV/0!</v>
      </c>
      <c r="H17" s="4" t="e">
        <f t="shared" si="2"/>
        <v>#DIV/0!</v>
      </c>
      <c r="I17" s="4">
        <f t="shared" si="9"/>
        <v>0</v>
      </c>
      <c r="J17" s="4">
        <f t="shared" si="9"/>
        <v>0</v>
      </c>
      <c r="O17">
        <v>0</v>
      </c>
      <c r="P17">
        <f t="shared" si="11"/>
        <v>0</v>
      </c>
      <c r="Q17">
        <f t="shared" si="11"/>
        <v>0</v>
      </c>
      <c r="R17" s="2">
        <v>0</v>
      </c>
    </row>
    <row r="18" spans="1:21" hidden="1" x14ac:dyDescent="0.25">
      <c r="A18" s="4">
        <f t="shared" si="4"/>
        <v>0</v>
      </c>
      <c r="B18" s="4">
        <f t="shared" si="5"/>
        <v>0</v>
      </c>
      <c r="C18" s="4">
        <f t="shared" si="6"/>
        <v>0</v>
      </c>
      <c r="D18" s="4">
        <f t="shared" si="7"/>
        <v>0</v>
      </c>
      <c r="E18" s="5">
        <f t="shared" si="8"/>
        <v>0</v>
      </c>
      <c r="F18" s="4" t="e">
        <f t="shared" si="0"/>
        <v>#DIV/0!</v>
      </c>
      <c r="G18" s="4" t="e">
        <f t="shared" si="1"/>
        <v>#DIV/0!</v>
      </c>
      <c r="H18" s="4" t="e">
        <f t="shared" si="2"/>
        <v>#DIV/0!</v>
      </c>
      <c r="I18" s="4">
        <f t="shared" si="9"/>
        <v>0</v>
      </c>
      <c r="J18" s="4">
        <f t="shared" si="9"/>
        <v>0</v>
      </c>
      <c r="O18">
        <v>0</v>
      </c>
      <c r="P18">
        <f t="shared" si="11"/>
        <v>0</v>
      </c>
      <c r="Q18">
        <f t="shared" si="11"/>
        <v>0</v>
      </c>
      <c r="R18" s="2">
        <v>0</v>
      </c>
    </row>
    <row r="19" spans="1:21" hidden="1" x14ac:dyDescent="0.25">
      <c r="A19" s="4">
        <f t="shared" si="4"/>
        <v>0</v>
      </c>
      <c r="B19" s="4">
        <f t="shared" si="5"/>
        <v>0</v>
      </c>
      <c r="C19" s="4">
        <f t="shared" si="6"/>
        <v>0</v>
      </c>
      <c r="D19" s="4">
        <f t="shared" si="7"/>
        <v>0</v>
      </c>
      <c r="E19" s="5">
        <f t="shared" si="8"/>
        <v>0</v>
      </c>
      <c r="F19" s="4" t="e">
        <f t="shared" si="0"/>
        <v>#DIV/0!</v>
      </c>
      <c r="G19" s="4" t="e">
        <f t="shared" si="1"/>
        <v>#DIV/0!</v>
      </c>
      <c r="H19" s="4" t="e">
        <f t="shared" si="2"/>
        <v>#DIV/0!</v>
      </c>
      <c r="I19" s="4">
        <f t="shared" si="9"/>
        <v>0</v>
      </c>
      <c r="J19" s="4">
        <f t="shared" si="9"/>
        <v>0</v>
      </c>
      <c r="O19">
        <v>0</v>
      </c>
      <c r="P19">
        <f t="shared" ref="P19:Q20" si="12">O19/1.2</f>
        <v>0</v>
      </c>
      <c r="Q19">
        <f t="shared" si="12"/>
        <v>0</v>
      </c>
      <c r="R19" s="2">
        <v>0</v>
      </c>
    </row>
    <row r="20" spans="1:21" x14ac:dyDescent="0.25">
      <c r="A20" s="4">
        <f t="shared" si="4"/>
        <v>0</v>
      </c>
      <c r="B20" s="4">
        <f t="shared" si="5"/>
        <v>0</v>
      </c>
      <c r="C20" s="4">
        <f t="shared" si="6"/>
        <v>0</v>
      </c>
      <c r="D20" s="4">
        <f t="shared" si="7"/>
        <v>0</v>
      </c>
      <c r="E20" s="5">
        <f t="shared" si="8"/>
        <v>0</v>
      </c>
      <c r="F20" s="4" t="e">
        <f t="shared" si="0"/>
        <v>#DIV/0!</v>
      </c>
      <c r="G20" s="4" t="e">
        <f t="shared" si="1"/>
        <v>#DIV/0!</v>
      </c>
      <c r="H20" s="4" t="e">
        <f t="shared" si="2"/>
        <v>#DIV/0!</v>
      </c>
      <c r="I20" s="4">
        <f t="shared" si="9"/>
        <v>0</v>
      </c>
      <c r="J20" s="4">
        <f t="shared" si="9"/>
        <v>0</v>
      </c>
      <c r="O20">
        <v>0</v>
      </c>
      <c r="P20">
        <f t="shared" si="12"/>
        <v>0</v>
      </c>
      <c r="Q20">
        <f t="shared" si="12"/>
        <v>0</v>
      </c>
      <c r="R20" s="2">
        <v>0</v>
      </c>
    </row>
    <row r="21" spans="1:21" x14ac:dyDescent="0.25">
      <c r="B21" s="6"/>
    </row>
    <row r="22" spans="1:21" x14ac:dyDescent="0.25">
      <c r="B22" s="6"/>
    </row>
    <row r="23" spans="1:21" x14ac:dyDescent="0.25">
      <c r="F23" t="s">
        <v>16</v>
      </c>
      <c r="G23" s="6"/>
    </row>
    <row r="24" spans="1:21" x14ac:dyDescent="0.25">
      <c r="F24" t="s">
        <v>13</v>
      </c>
      <c r="G24">
        <v>3600</v>
      </c>
      <c r="R24" s="13"/>
      <c r="S24" s="13"/>
      <c r="T24" s="13"/>
      <c r="U24" s="13"/>
    </row>
    <row r="25" spans="1:21" x14ac:dyDescent="0.25">
      <c r="F25" t="s">
        <v>14</v>
      </c>
      <c r="R25" s="13">
        <v>2023</v>
      </c>
      <c r="S25" s="13"/>
      <c r="T25" s="13"/>
      <c r="U25" s="13"/>
    </row>
    <row r="26" spans="1:21" x14ac:dyDescent="0.25">
      <c r="F26" t="s">
        <v>23</v>
      </c>
      <c r="H26" s="8"/>
      <c r="R26" s="13" t="s">
        <v>13</v>
      </c>
      <c r="S26" s="13">
        <v>3600</v>
      </c>
      <c r="T26" s="13"/>
      <c r="U26" s="13"/>
    </row>
    <row r="27" spans="1:21" x14ac:dyDescent="0.25">
      <c r="F27" t="s">
        <v>15</v>
      </c>
      <c r="R27" s="13" t="s">
        <v>19</v>
      </c>
      <c r="S27" s="13">
        <v>19000</v>
      </c>
      <c r="T27" s="13"/>
      <c r="U27" s="13"/>
    </row>
    <row r="28" spans="1:21" x14ac:dyDescent="0.25">
      <c r="F28" t="s">
        <v>27</v>
      </c>
      <c r="R28" s="13" t="s">
        <v>20</v>
      </c>
      <c r="S28" s="13">
        <f>S27*S26</f>
        <v>68400000</v>
      </c>
      <c r="T28" s="13"/>
      <c r="U28" s="13"/>
    </row>
    <row r="29" spans="1:21" x14ac:dyDescent="0.25">
      <c r="R29" s="13"/>
      <c r="S29" s="13"/>
      <c r="T29" s="13"/>
      <c r="U29" s="13"/>
    </row>
    <row r="30" spans="1:21" x14ac:dyDescent="0.25">
      <c r="F30" s="7"/>
      <c r="G30" s="7"/>
      <c r="H30" s="7"/>
      <c r="I30">
        <f>H30/10.764</f>
        <v>0</v>
      </c>
      <c r="R30" s="13"/>
      <c r="S30" s="13"/>
      <c r="T30" s="13"/>
      <c r="U30" s="13"/>
    </row>
    <row r="31" spans="1:21" x14ac:dyDescent="0.25">
      <c r="F31" s="7"/>
      <c r="G31" s="7"/>
      <c r="H31" s="7"/>
      <c r="R31" s="13"/>
      <c r="S31" s="13"/>
      <c r="T31" s="13"/>
      <c r="U31" s="13"/>
    </row>
    <row r="32" spans="1:21" x14ac:dyDescent="0.25">
      <c r="F32" s="7"/>
      <c r="G32" s="7"/>
      <c r="H32" s="7"/>
      <c r="R32" s="13"/>
      <c r="S32" s="13"/>
      <c r="T32" s="13"/>
      <c r="U32" s="13"/>
    </row>
    <row r="33" spans="6:21" x14ac:dyDescent="0.25">
      <c r="F33" s="7"/>
      <c r="G33" s="7"/>
      <c r="H33" s="7"/>
      <c r="R33" s="13"/>
      <c r="S33" s="13"/>
      <c r="T33" s="13"/>
      <c r="U33" s="13"/>
    </row>
    <row r="34" spans="6:21" x14ac:dyDescent="0.25">
      <c r="F34" s="7"/>
      <c r="G34" s="7"/>
      <c r="H34" s="7"/>
      <c r="R34" s="13"/>
      <c r="S34" s="13"/>
      <c r="T34" s="13"/>
      <c r="U34" s="13"/>
    </row>
    <row r="35" spans="6:21" x14ac:dyDescent="0.25">
      <c r="F35" s="7" t="s">
        <v>17</v>
      </c>
      <c r="G35" s="7">
        <v>3640</v>
      </c>
      <c r="H35" s="7">
        <f>G35*1.3</f>
        <v>4732</v>
      </c>
      <c r="I35">
        <v>13000</v>
      </c>
      <c r="O35">
        <f>I35*H35</f>
        <v>61516000</v>
      </c>
      <c r="R35" s="13"/>
      <c r="S35" s="13"/>
      <c r="T35" s="13"/>
      <c r="U35" s="13"/>
    </row>
    <row r="36" spans="6:21" x14ac:dyDescent="0.25">
      <c r="F36" s="7" t="s">
        <v>18</v>
      </c>
      <c r="G36" s="7">
        <v>3600</v>
      </c>
      <c r="H36" s="7">
        <f>G36/G35</f>
        <v>0.98901098901098905</v>
      </c>
      <c r="O36">
        <f>O35/G36</f>
        <v>17087.777777777777</v>
      </c>
      <c r="R36" s="13"/>
      <c r="S36" s="13"/>
      <c r="T36" s="13"/>
      <c r="U36" s="13"/>
    </row>
    <row r="37" spans="6:21" x14ac:dyDescent="0.25">
      <c r="F37" s="7" t="s">
        <v>19</v>
      </c>
      <c r="G37" s="7">
        <v>17000</v>
      </c>
      <c r="H37" s="7"/>
      <c r="R37" s="13"/>
      <c r="S37" s="13"/>
      <c r="T37" s="13"/>
      <c r="U37" s="13"/>
    </row>
    <row r="38" spans="6:21" x14ac:dyDescent="0.25">
      <c r="F38" s="7" t="s">
        <v>20</v>
      </c>
      <c r="G38">
        <f>G37*G36</f>
        <v>61200000</v>
      </c>
      <c r="R38" s="13"/>
      <c r="S38" s="13"/>
      <c r="T38" s="13"/>
      <c r="U38" s="13"/>
    </row>
    <row r="39" spans="6:21" x14ac:dyDescent="0.25">
      <c r="F39" s="7" t="s">
        <v>21</v>
      </c>
      <c r="G39" s="9">
        <f>G38*90%</f>
        <v>55080000</v>
      </c>
    </row>
    <row r="40" spans="6:21" x14ac:dyDescent="0.25">
      <c r="F40" s="7" t="s">
        <v>22</v>
      </c>
      <c r="G40">
        <f>G38*80%</f>
        <v>48960000</v>
      </c>
      <c r="I40">
        <f>G36*1.3</f>
        <v>4680</v>
      </c>
    </row>
    <row r="41" spans="6:21" x14ac:dyDescent="0.25">
      <c r="I41">
        <v>13000</v>
      </c>
    </row>
    <row r="42" spans="6:21" x14ac:dyDescent="0.25">
      <c r="I42">
        <f>I41*I40</f>
        <v>60840000</v>
      </c>
    </row>
    <row r="43" spans="6:21" x14ac:dyDescent="0.25">
      <c r="I43">
        <f>I42/G36</f>
        <v>16900</v>
      </c>
    </row>
  </sheetData>
  <pageMargins left="0.31496062992125984" right="0.31496062992125984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C13" workbookViewId="0">
      <selection activeCell="C1" sqref="C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zoomScale="115" zoomScaleNormal="11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20-20</vt:lpstr>
      <vt:lpstr>Sheet1</vt:lpstr>
      <vt:lpstr>Sheet2</vt:lpstr>
      <vt:lpstr>Index-201</vt:lpstr>
      <vt:lpstr>Sheet4</vt:lpstr>
      <vt:lpstr>Sheet5</vt:lpstr>
      <vt:lpstr>Sheet6</vt:lpstr>
      <vt:lpstr>Sheet8</vt:lpstr>
      <vt:lpstr>Sheet9</vt:lpstr>
      <vt:lpstr>Sheet7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2020-03-18T07:46:06Z</cp:lastPrinted>
  <dcterms:created xsi:type="dcterms:W3CDTF">2018-02-17T10:36:41Z</dcterms:created>
  <dcterms:modified xsi:type="dcterms:W3CDTF">2023-10-10T06:23:47Z</dcterms:modified>
</cp:coreProperties>
</file>