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Amit Hanumant Mandhare\"/>
    </mc:Choice>
  </mc:AlternateContent>
  <xr:revisionPtr revIDLastSave="0" documentId="13_ncr:1_{B08C938C-3A91-4326-A5D3-6EC52546418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" i="4" l="1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<sst xmlns="http://schemas.openxmlformats.org/spreadsheetml/2006/main" count="132" uniqueCount="88">
  <si>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</si>
  <si>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</si>
  <si>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</si>
  <si>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</si>
  <si>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</si>
  <si>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</si>
  <si>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</si>
  <si>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</si>
  <si>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</si>
  <si>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</si>
  <si>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</si>
  <si>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</si>
  <si>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</si>
  <si>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</si>
  <si>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</si>
  <si>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</si>
  <si>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</si>
  <si>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</si>
  <si>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</si>
  <si>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</si>
  <si>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</si>
  <si>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</si>
  <si>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</si>
  <si>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</si>
  <si>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</si>
  <si>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</si>
  <si>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</si>
  <si>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</si>
  <si>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</si>
  <si>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</si>
  <si>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</si>
  <si>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</si>
  <si>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</si>
  <si>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</si>
  <si>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</si>
  <si>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</si>
  <si>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</si>
  <si>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</si>
  <si>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</si>
  <si>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</si>
  <si>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</si>
  <si>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</si>
  <si>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</si>
  <si>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</si>
  <si>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</si>
  <si>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</si>
  <si>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</si>
  <si>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</si>
  <si>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</si>
  <si>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</si>
  <si>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</si>
  <si>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</si>
  <si>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</si>
  <si>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</si>
  <si>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</si>
  <si>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</si>
  <si>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</si>
  <si>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</si>
  <si>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</si>
  <si>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</si>
  <si>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</si>
  <si>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</si>
  <si>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</si>
  <si>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</si>
  <si>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</si>
  <si>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</si>
  <si>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</si>
  <si>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</si>
  <si>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</si>
  <si>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</si>
  <si>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</si>
  <si>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</si>
  <si>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</si>
  <si>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</si>
  <si>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</si>
  <si>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</si>
  <si>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</si>
  <si>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</si>
  <si>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</si>
  <si>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</si>
  <si>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</si>
  <si>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</si>
  <si>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</si>
  <si>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</si>
  <si>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</si>
  <si>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27.03.2021</t>
  </si>
  <si>
    <t>IGR-11.09.23</t>
  </si>
  <si>
    <t>IGR-27.02.23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</si>
</sst>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46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4C5AA4-F5D2-D84F-F3FF-99244700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CB7232-1991-5990-44F4-496F7108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142DE-0168-BD5E-1730-0F940507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02FCF-878A-5AE6-8E14-B53ACB00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AC8FE-266F-5326-24A7-F7B8E8924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09EE60-E23E-07F5-E1B8-A422BD912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41</xdr:row>
      <xdr:rowOff>143985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210066-0AF0-459C-5AC5-E81391E6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7954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3" sqref="K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2023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2023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Y9" sqref="Y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G32" sqref="G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4000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2023</v>
      </c>
    </row>
    <row r="8" spans="1:5" x14ac:dyDescent="0.25">
      <c r="A8" s="15" t="s">
        <v>18</v>
      </c>
      <c r="B8" s="23"/>
      <c r="C8" s="24">
        <f>C9-C7</f>
        <v>60</v>
      </c>
      <c r="D8" s="24">
        <v>2023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6500</v>
      </c>
      <c r="D16"/>
    </row>
    <row r="17" spans="1:4" x14ac:dyDescent="0.25">
      <c r="B17" s="23"/>
      <c r="C17" s="24"/>
      <c r="D17"/>
    </row>
    <row r="18" spans="1:4" x14ac:dyDescent="0.25">
      <c r="A18" s="71" t="str">
        <f>E3</f>
        <v>ACA</v>
      </c>
      <c r="B18" s="7"/>
      <c r="C18" s="29">
        <v>432</v>
      </c>
      <c r="D18"/>
    </row>
    <row r="19" spans="1:4" x14ac:dyDescent="0.25">
      <c r="A19" s="15" t="s">
        <v>74</v>
      </c>
      <c r="B19" s="6"/>
      <c r="C19" s="30">
        <f>C18*C16</f>
        <v>2808000</v>
      </c>
      <c r="D19" s="65"/>
    </row>
    <row r="20" spans="1:4" x14ac:dyDescent="0.25">
      <c r="A20" s="15" t="s">
        <v>24</v>
      </c>
      <c r="C20" s="31">
        <f>C19*90%</f>
        <v>2527200</v>
      </c>
      <c r="D20"/>
    </row>
    <row r="21" spans="1:4" x14ac:dyDescent="0.25">
      <c r="A21" s="15" t="s">
        <v>25</v>
      </c>
      <c r="C21" s="31">
        <f>C19*80%</f>
        <v>2246400</v>
      </c>
      <c r="D21"/>
    </row>
    <row r="22" spans="1:4" x14ac:dyDescent="0.25">
      <c r="A22" s="15"/>
      <c r="D22" s="24"/>
    </row>
    <row r="23" spans="1:4" x14ac:dyDescent="0.25">
      <c r="A23" s="32" t="s">
        <v>26</v>
      </c>
      <c r="B23" s="33"/>
      <c r="C23" s="34">
        <f>C4*C18</f>
        <v>1080000</v>
      </c>
      <c r="D23" s="34"/>
    </row>
    <row r="24" spans="1:4" x14ac:dyDescent="0.25">
      <c r="A24" s="15" t="s">
        <v>27</v>
      </c>
    </row>
    <row r="25" spans="1:4" x14ac:dyDescent="0.25">
      <c r="A25" s="35" t="s">
        <v>28</v>
      </c>
      <c r="B25" s="16"/>
      <c r="C25" s="31">
        <f>C19*0.025/12</f>
        <v>5850</v>
      </c>
      <c r="D25" s="31"/>
    </row>
    <row r="26" spans="1:4" x14ac:dyDescent="0.25">
      <c r="C26" s="31"/>
      <c r="D26" s="31"/>
    </row>
    <row r="27" spans="1:4" x14ac:dyDescent="0.25">
      <c r="C27" s="31"/>
      <c r="D27" s="31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zoomScaleNormal="100" workbookViewId="0">
      <selection activeCell="Q22" sqref="Q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410</v>
      </c>
      <c r="C2" s="4">
        <f t="shared" ref="C2:C16" si="1">B2*1.2</f>
        <v>492</v>
      </c>
      <c r="D2" s="4">
        <f t="shared" ref="D2:D16" si="2">C2*1.2</f>
        <v>590.4</v>
      </c>
      <c r="E2" s="5">
        <f t="shared" ref="E2:E16" si="3">R2</f>
        <v>3000000</v>
      </c>
      <c r="F2" s="73">
        <f t="shared" ref="F2:F15" si="4">ROUND((E2/B2),0)</f>
        <v>7317</v>
      </c>
      <c r="G2" s="73">
        <f t="shared" ref="G2:G15" si="5">ROUND((E2/C2),0)</f>
        <v>6098</v>
      </c>
      <c r="H2" s="73">
        <f t="shared" ref="H2:H15" si="6">ROUND((E2/D2),0)</f>
        <v>5081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410</v>
      </c>
      <c r="R2" s="74">
        <v>3000000</v>
      </c>
      <c r="S2" s="2"/>
    </row>
    <row r="3" spans="1:19" x14ac:dyDescent="0.25">
      <c r="A3" s="4">
        <v>2</v>
      </c>
      <c r="B3" s="4">
        <f t="shared" si="0"/>
        <v>390</v>
      </c>
      <c r="C3" s="4">
        <f t="shared" si="1"/>
        <v>468</v>
      </c>
      <c r="D3" s="4">
        <f t="shared" si="2"/>
        <v>561.6</v>
      </c>
      <c r="E3" s="5">
        <f t="shared" si="3"/>
        <v>2653000</v>
      </c>
      <c r="F3" s="73">
        <f t="shared" si="4"/>
        <v>6803</v>
      </c>
      <c r="G3" s="73">
        <f t="shared" si="5"/>
        <v>5669</v>
      </c>
      <c r="H3" s="73">
        <f t="shared" si="6"/>
        <v>4724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390</v>
      </c>
      <c r="R3" s="74">
        <v>2653000</v>
      </c>
      <c r="S3" s="2"/>
    </row>
    <row r="4" spans="1:19" x14ac:dyDescent="0.25">
      <c r="A4" s="4">
        <v>3</v>
      </c>
      <c r="B4" s="4">
        <f t="shared" si="0"/>
        <v>690</v>
      </c>
      <c r="C4" s="4">
        <f t="shared" si="1"/>
        <v>828</v>
      </c>
      <c r="D4" s="4">
        <f t="shared" si="2"/>
        <v>993.59999999999991</v>
      </c>
      <c r="E4" s="5">
        <f t="shared" si="3"/>
        <v>4495000</v>
      </c>
      <c r="F4" s="73">
        <f t="shared" si="4"/>
        <v>6514</v>
      </c>
      <c r="G4" s="73">
        <f t="shared" si="5"/>
        <v>5429</v>
      </c>
      <c r="H4" s="73">
        <f t="shared" si="6"/>
        <v>4524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690</v>
      </c>
      <c r="R4" s="74">
        <v>4495000</v>
      </c>
      <c r="S4" s="74" t="s">
        <v>86</v>
      </c>
    </row>
    <row r="5" spans="1:19" x14ac:dyDescent="0.25">
      <c r="A5" s="4">
        <v>4</v>
      </c>
      <c r="B5" s="4">
        <f t="shared" si="0"/>
        <v>690</v>
      </c>
      <c r="C5" s="4">
        <f t="shared" si="1"/>
        <v>828</v>
      </c>
      <c r="D5" s="4">
        <f t="shared" si="2"/>
        <v>993.59999999999991</v>
      </c>
      <c r="E5" s="5">
        <f t="shared" si="3"/>
        <v>4495000</v>
      </c>
      <c r="F5" s="4">
        <f t="shared" si="4"/>
        <v>6514</v>
      </c>
      <c r="G5" s="4">
        <f t="shared" si="5"/>
        <v>5429</v>
      </c>
      <c r="H5" s="4">
        <f t="shared" si="6"/>
        <v>4524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690</v>
      </c>
      <c r="R5" s="2">
        <v>4495000</v>
      </c>
      <c r="S5" s="2" t="s">
        <v>86</v>
      </c>
    </row>
    <row r="6" spans="1:19" x14ac:dyDescent="0.25">
      <c r="A6" s="4">
        <v>5</v>
      </c>
      <c r="B6" s="4">
        <f t="shared" si="0"/>
        <v>690</v>
      </c>
      <c r="C6" s="4">
        <f t="shared" si="1"/>
        <v>828</v>
      </c>
      <c r="D6" s="4">
        <f t="shared" si="2"/>
        <v>993.59999999999991</v>
      </c>
      <c r="E6" s="5">
        <f t="shared" si="3"/>
        <v>4495000</v>
      </c>
      <c r="F6" s="4">
        <f t="shared" si="4"/>
        <v>6514</v>
      </c>
      <c r="G6" s="4">
        <f t="shared" si="5"/>
        <v>5429</v>
      </c>
      <c r="H6" s="4">
        <f t="shared" si="6"/>
        <v>4524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690</v>
      </c>
      <c r="R6" s="2">
        <v>4495000</v>
      </c>
      <c r="S6" s="2" t="s">
        <v>86</v>
      </c>
    </row>
    <row r="7" spans="1:19" x14ac:dyDescent="0.25">
      <c r="A7" s="4">
        <v>6</v>
      </c>
      <c r="B7" s="4">
        <f t="shared" si="0"/>
        <v>690</v>
      </c>
      <c r="C7" s="4">
        <f t="shared" si="1"/>
        <v>828</v>
      </c>
      <c r="D7" s="4">
        <f t="shared" si="2"/>
        <v>993.59999999999991</v>
      </c>
      <c r="E7" s="5">
        <f t="shared" si="3"/>
        <v>3570000</v>
      </c>
      <c r="F7" s="4">
        <f t="shared" si="4"/>
        <v>5174</v>
      </c>
      <c r="G7" s="4">
        <f t="shared" si="5"/>
        <v>4312</v>
      </c>
      <c r="H7" s="4">
        <f t="shared" si="6"/>
        <v>3593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690</v>
      </c>
      <c r="R7" s="2">
        <v>3570000</v>
      </c>
      <c r="S7" s="2" t="s">
        <v>87</v>
      </c>
    </row>
    <row r="8" spans="1:19" x14ac:dyDescent="0.25">
      <c r="A8" s="4">
        <v>7</v>
      </c>
      <c r="B8" s="4">
        <f t="shared" si="0"/>
        <v>690</v>
      </c>
      <c r="C8" s="4">
        <f t="shared" si="1"/>
        <v>828</v>
      </c>
      <c r="D8" s="4">
        <f t="shared" si="2"/>
        <v>993.59999999999991</v>
      </c>
      <c r="E8" s="5">
        <f t="shared" si="3"/>
        <v>5300000</v>
      </c>
      <c r="F8" s="73">
        <f t="shared" si="4"/>
        <v>7681</v>
      </c>
      <c r="G8" s="73">
        <f t="shared" si="5"/>
        <v>6401</v>
      </c>
      <c r="H8" s="73">
        <f t="shared" si="6"/>
        <v>5334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690</v>
      </c>
      <c r="R8" s="74">
        <v>5300000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393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432</v>
      </c>
    </row>
    <row r="29" spans="1:19" s="10" customFormat="1" x14ac:dyDescent="0.25">
      <c r="C29" s="67" t="s">
        <v>1</v>
      </c>
      <c r="D29" s="67">
        <v>2504700</v>
      </c>
      <c r="F29" s="52" t="s">
        <v>72</v>
      </c>
      <c r="G29" s="52">
        <v>518</v>
      </c>
      <c r="H29" s="10">
        <f>G29/G28</f>
        <v>1.1990740740740742</v>
      </c>
    </row>
    <row r="30" spans="1:19" s="10" customFormat="1" x14ac:dyDescent="0.25">
      <c r="F30" s="52" t="s">
        <v>73</v>
      </c>
      <c r="G30" s="52">
        <v>7000</v>
      </c>
    </row>
    <row r="31" spans="1:19" s="10" customFormat="1" x14ac:dyDescent="0.25">
      <c r="C31" s="70"/>
      <c r="D31" s="70"/>
      <c r="F31" s="70" t="s">
        <v>74</v>
      </c>
      <c r="G31" s="70">
        <f>G28*G30</f>
        <v>3024000</v>
      </c>
      <c r="H31" s="10">
        <f>G31/D29</f>
        <v>1.2073302191879267</v>
      </c>
    </row>
    <row r="32" spans="1:19" s="10" customFormat="1" x14ac:dyDescent="0.25">
      <c r="C32" s="70"/>
      <c r="D32" s="70"/>
      <c r="F32" s="70" t="s">
        <v>24</v>
      </c>
      <c r="G32" s="70">
        <f>G31*90%</f>
        <v>2721600</v>
      </c>
    </row>
    <row r="33" spans="3:7" s="10" customFormat="1" x14ac:dyDescent="0.25">
      <c r="C33" s="70"/>
      <c r="D33" s="70"/>
      <c r="F33" s="70" t="s">
        <v>25</v>
      </c>
      <c r="G33" s="70">
        <f>G31*80%</f>
        <v>2419200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2023-10-10T06:39:22Z</dcterms:modified>
</cp:coreProperties>
</file>