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and Shetty\"/>
    </mc:Choice>
  </mc:AlternateContent>
  <xr:revisionPtr revIDLastSave="0" documentId="13_ncr:1_{629BFFD6-2EDD-423C-A49B-954B4195A6D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43" i="4" l="1"/>
  <c r="O22" i="4" l="1"/>
  <c r="O20" i="4"/>
  <c r="N22" i="4"/>
  <c r="N21" i="4"/>
  <c r="N20" i="4"/>
  <c r="N19" i="4"/>
  <c r="J21" i="4"/>
  <c r="J20" i="4"/>
  <c r="J22" i="4" s="1"/>
  <c r="Q44" i="4" l="1"/>
  <c r="Q43" i="4"/>
  <c r="Q42" i="4"/>
  <c r="P43" i="4"/>
  <c r="V39" i="4"/>
  <c r="V40" i="4"/>
  <c r="V38" i="4"/>
  <c r="V37" i="4"/>
  <c r="V36" i="4"/>
  <c r="V35" i="4"/>
  <c r="V34" i="4"/>
  <c r="V33" i="4"/>
  <c r="V32" i="4"/>
  <c r="V31" i="4"/>
  <c r="V30" i="4"/>
  <c r="V29" i="4"/>
  <c r="V28" i="4"/>
  <c r="V27" i="4"/>
  <c r="R37" i="4"/>
  <c r="R28" i="4"/>
  <c r="R29" i="4"/>
  <c r="R30" i="4"/>
  <c r="R31" i="4"/>
  <c r="R32" i="4"/>
  <c r="R33" i="4"/>
  <c r="R34" i="4"/>
  <c r="R35" i="4"/>
  <c r="R36" i="4"/>
  <c r="R38" i="4"/>
  <c r="R39" i="4"/>
  <c r="R41" i="4"/>
  <c r="R27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<sst xmlns="http://schemas.openxmlformats.org/spreadsheetml/2006/main" count="41" uniqueCount="31">
  <si>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</si>
  <si>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</si>
  <si>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</si>
  <si>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</si>
  <si>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</si>
  <si>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</si>
  <si>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</si>
  <si>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</si>
  <si>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</si>
  <si>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</si>
  <si>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</si>
  <si>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</si>
  <si>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</si>
  <si>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1201, 12th floor, victoria classic, Dalmia eastate, P K extension road, mulund west</t>
  </si>
  <si>
    <t>flat No.</t>
  </si>
  <si>
    <t>Ca</t>
  </si>
  <si>
    <t>bua</t>
  </si>
  <si>
    <t>terrace</t>
  </si>
  <si>
    <t>agreement  - 25.11.2005 - 37 lakhs - F. No. 1201</t>
  </si>
  <si>
    <t>agreement  - 20.11.2014 - 1.95 cr - F. No. 1202</t>
  </si>
  <si>
    <t>p k road</t>
  </si>
  <si>
    <t>asha nagar</t>
  </si>
  <si>
    <t>Rate on bua</t>
  </si>
  <si>
    <t>full oc - 2000</t>
  </si>
  <si>
    <t>mca</t>
  </si>
  <si>
    <t>flat No. 1201</t>
  </si>
  <si>
    <t>flat No.1202</t>
  </si>
  <si>
    <t>Terrace</t>
  </si>
  <si>
    <t>ca</t>
  </si>
  <si>
    <t>fmv</t>
  </si>
  <si>
    <t>Harshad - 23000/-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</si>
</sst>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81C05B-660C-461B-98A4-232536DB0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016F2B-1AA3-40B0-AF17-BFCB76B6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D47CB-CD97-4F44-ACA8-AFEE39ECC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115C32-D9AE-458A-B623-CE59DF3C7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57A95-008C-4ABE-8EBF-68CEED363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6DFC0-2781-4730-9811-075F8C30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topLeftCell="A7" zoomScaleNormal="100" workbookViewId="0">
      <selection activeCell="N38" sqref="N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85546875" customWidth="1"/>
    <col min="15" max="15" width="10.5703125" customWidth="1"/>
    <col min="16" max="16" width="11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920</v>
      </c>
      <c r="C2" s="4">
        <f>B2*1.2</f>
        <v>1104</v>
      </c>
      <c r="D2" s="4">
        <f t="shared" ref="D2:D13" si="2">C2*1.2</f>
        <v>1324.8</v>
      </c>
      <c r="E2" s="5">
        <f t="shared" ref="E2:E13" si="3">R2</f>
        <v>25400000</v>
      </c>
      <c r="F2" s="10">
        <f t="shared" ref="F2:F13" si="4">ROUND((E2/B2),0)</f>
        <v>27609</v>
      </c>
      <c r="G2" s="15">
        <f t="shared" ref="G2:G13" si="5">ROUND((E2/C2),0)</f>
        <v>23007</v>
      </c>
      <c r="H2" s="10">
        <f t="shared" ref="H2:H13" si="6">ROUND((E2/D2),0)</f>
        <v>19173</v>
      </c>
      <c r="I2" s="4" t="e">
        <f>#REF!</f>
        <v>#REF!</v>
      </c>
      <c r="J2" s="4" t="str">
        <f t="shared" ref="J2:J13" si="7">S2</f>
        <v>p k road</v>
      </c>
      <c r="O2">
        <v>0</v>
      </c>
      <c r="P2">
        <f t="shared" ref="P2:P12" si="8">O2/1.2</f>
        <v>0</v>
      </c>
      <c r="Q2">
        <v>920</v>
      </c>
      <c r="R2" s="2">
        <v>25400000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803.33333333333337</v>
      </c>
      <c r="C3" s="4">
        <f t="shared" ref="C3:C15" si="9">B3*1.2</f>
        <v>964</v>
      </c>
      <c r="D3" s="4">
        <f t="shared" si="2"/>
        <v>1156.8</v>
      </c>
      <c r="E3" s="5">
        <f t="shared" si="3"/>
        <v>26000000</v>
      </c>
      <c r="F3" s="10">
        <f t="shared" si="4"/>
        <v>32365</v>
      </c>
      <c r="G3" s="10">
        <f t="shared" si="5"/>
        <v>26971</v>
      </c>
      <c r="H3" s="10">
        <f t="shared" si="6"/>
        <v>22476</v>
      </c>
      <c r="I3" s="4" t="e">
        <f>#REF!</f>
        <v>#REF!</v>
      </c>
      <c r="J3" s="4" t="str">
        <f t="shared" si="7"/>
        <v>asha nagar</v>
      </c>
      <c r="O3">
        <v>0</v>
      </c>
      <c r="P3">
        <v>964</v>
      </c>
      <c r="Q3">
        <f t="shared" ref="Q3:Q12" si="10">P3/1.2</f>
        <v>803.33333333333337</v>
      </c>
      <c r="R3" s="2">
        <v>26000000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931</v>
      </c>
      <c r="C4" s="4">
        <f t="shared" si="9"/>
        <v>1117.2</v>
      </c>
      <c r="D4" s="4">
        <f t="shared" si="2"/>
        <v>1340.64</v>
      </c>
      <c r="E4" s="5">
        <f t="shared" si="3"/>
        <v>24000000</v>
      </c>
      <c r="F4" s="10">
        <f t="shared" si="4"/>
        <v>25779</v>
      </c>
      <c r="G4" s="15">
        <f t="shared" si="5"/>
        <v>21482</v>
      </c>
      <c r="H4" s="10">
        <f t="shared" si="6"/>
        <v>17902</v>
      </c>
      <c r="I4" s="4" t="e">
        <f>#REF!</f>
        <v>#REF!</v>
      </c>
      <c r="J4" s="4" t="str">
        <f t="shared" si="7"/>
        <v>asha nagar</v>
      </c>
      <c r="O4">
        <v>0</v>
      </c>
      <c r="P4">
        <f t="shared" si="8"/>
        <v>0</v>
      </c>
      <c r="Q4">
        <v>931</v>
      </c>
      <c r="R4" s="2">
        <v>24000000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1292</v>
      </c>
      <c r="C5" s="4">
        <f t="shared" si="9"/>
        <v>1550.3999999999999</v>
      </c>
      <c r="D5" s="4">
        <f t="shared" si="2"/>
        <v>1860.4799999999998</v>
      </c>
      <c r="E5" s="5">
        <f t="shared" si="3"/>
        <v>37700000</v>
      </c>
      <c r="F5" s="10">
        <f t="shared" si="4"/>
        <v>29180</v>
      </c>
      <c r="G5" s="15">
        <f t="shared" si="5"/>
        <v>24316</v>
      </c>
      <c r="H5" s="10">
        <f t="shared" si="6"/>
        <v>20264</v>
      </c>
      <c r="I5" s="4" t="e">
        <f>#REF!</f>
        <v>#REF!</v>
      </c>
      <c r="J5" s="4" t="str">
        <f t="shared" si="7"/>
        <v>asha nagar</v>
      </c>
      <c r="O5">
        <v>0</v>
      </c>
      <c r="P5">
        <f t="shared" si="8"/>
        <v>0</v>
      </c>
      <c r="Q5">
        <v>1292</v>
      </c>
      <c r="R5" s="2">
        <v>37700000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970</v>
      </c>
      <c r="C6" s="4">
        <f t="shared" si="9"/>
        <v>1164</v>
      </c>
      <c r="D6" s="4">
        <f t="shared" si="2"/>
        <v>1396.8</v>
      </c>
      <c r="E6" s="5">
        <f t="shared" si="3"/>
        <v>15000000</v>
      </c>
      <c r="F6" s="10">
        <f t="shared" si="4"/>
        <v>15464</v>
      </c>
      <c r="G6" s="10">
        <f t="shared" si="5"/>
        <v>12887</v>
      </c>
      <c r="H6" s="10">
        <f t="shared" si="6"/>
        <v>10739</v>
      </c>
      <c r="I6" s="4" t="e">
        <f>#REF!</f>
        <v>#REF!</v>
      </c>
      <c r="J6" s="4" t="str">
        <f t="shared" si="7"/>
        <v>asha nagar</v>
      </c>
      <c r="O6">
        <v>0</v>
      </c>
      <c r="P6">
        <f t="shared" si="8"/>
        <v>0</v>
      </c>
      <c r="Q6">
        <v>970</v>
      </c>
      <c r="R6" s="2">
        <v>15000000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760</v>
      </c>
      <c r="C7" s="4">
        <f t="shared" si="9"/>
        <v>912</v>
      </c>
      <c r="D7" s="4">
        <f t="shared" si="2"/>
        <v>1094.3999999999999</v>
      </c>
      <c r="E7" s="5">
        <f t="shared" si="3"/>
        <v>20000000</v>
      </c>
      <c r="F7" s="10">
        <f t="shared" si="4"/>
        <v>26316</v>
      </c>
      <c r="G7" s="15">
        <f t="shared" si="5"/>
        <v>21930</v>
      </c>
      <c r="H7" s="10">
        <f t="shared" si="6"/>
        <v>18275</v>
      </c>
      <c r="I7" s="4" t="e">
        <f>#REF!</f>
        <v>#REF!</v>
      </c>
      <c r="J7" s="4" t="str">
        <f t="shared" si="7"/>
        <v>asha nagar</v>
      </c>
      <c r="O7">
        <v>0</v>
      </c>
      <c r="P7">
        <f t="shared" si="8"/>
        <v>0</v>
      </c>
      <c r="Q7">
        <v>760</v>
      </c>
      <c r="R7" s="2">
        <v>20000000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s="6" t="s">
        <v>14</v>
      </c>
      <c r="H18" s="6" t="s">
        <v>15</v>
      </c>
      <c r="I18" s="6" t="s">
        <v>16</v>
      </c>
      <c r="J18" s="6" t="s">
        <v>22</v>
      </c>
      <c r="K18" s="6"/>
      <c r="L18" s="6"/>
      <c r="M18" s="6"/>
      <c r="N18" s="6" t="s">
        <v>29</v>
      </c>
      <c r="O18" s="6"/>
      <c r="P18" s="6"/>
      <c r="Q18" s="6"/>
    </row>
    <row r="19" spans="7:24" x14ac:dyDescent="0.25">
      <c r="G19">
        <v>1201</v>
      </c>
      <c r="I19">
        <v>1015</v>
      </c>
      <c r="J19">
        <v>23000</v>
      </c>
      <c r="N19">
        <f>J19*I19</f>
        <v>23345000</v>
      </c>
    </row>
    <row r="20" spans="7:24" x14ac:dyDescent="0.25">
      <c r="G20" t="s">
        <v>17</v>
      </c>
      <c r="I20">
        <v>1105</v>
      </c>
      <c r="J20">
        <f>J19*40%</f>
        <v>9200</v>
      </c>
      <c r="N20">
        <f t="shared" ref="N20:N22" si="21">J20*I20</f>
        <v>10166000</v>
      </c>
      <c r="O20" s="6">
        <f>N20+N19</f>
        <v>33511000</v>
      </c>
    </row>
    <row r="21" spans="7:24" x14ac:dyDescent="0.25">
      <c r="G21">
        <v>1202</v>
      </c>
      <c r="I21">
        <v>1160</v>
      </c>
      <c r="J21">
        <f>J19</f>
        <v>23000</v>
      </c>
      <c r="N21">
        <f t="shared" si="21"/>
        <v>26680000</v>
      </c>
    </row>
    <row r="22" spans="7:24" x14ac:dyDescent="0.25">
      <c r="G22" t="s">
        <v>17</v>
      </c>
      <c r="H22" s="6"/>
      <c r="I22">
        <v>1015</v>
      </c>
      <c r="J22">
        <f>J20*40%</f>
        <v>3680</v>
      </c>
      <c r="N22">
        <f t="shared" si="21"/>
        <v>3735200</v>
      </c>
      <c r="O22" s="6">
        <f>N22+N21</f>
        <v>30415200</v>
      </c>
    </row>
    <row r="23" spans="7:24" x14ac:dyDescent="0.25">
      <c r="Q23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 t="s">
        <v>24</v>
      </c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2" t="s">
        <v>25</v>
      </c>
      <c r="Q26" s="12"/>
      <c r="R26" s="12"/>
      <c r="S26" s="6"/>
      <c r="T26" s="12" t="s">
        <v>26</v>
      </c>
      <c r="U26" s="11"/>
      <c r="V26" s="11"/>
      <c r="W26" s="11"/>
      <c r="X26" s="11"/>
    </row>
    <row r="27" spans="7:24" x14ac:dyDescent="0.25">
      <c r="G27" t="s">
        <v>19</v>
      </c>
      <c r="P27" s="11">
        <v>6.9</v>
      </c>
      <c r="Q27" s="11">
        <v>3.8</v>
      </c>
      <c r="R27" s="11">
        <f>Q27*P27</f>
        <v>26.22</v>
      </c>
      <c r="T27" s="11">
        <v>7.8</v>
      </c>
      <c r="U27" s="11">
        <v>3.77</v>
      </c>
      <c r="V27" s="11">
        <f>U27*T27</f>
        <v>29.405999999999999</v>
      </c>
      <c r="W27" s="11"/>
      <c r="X27" s="11"/>
    </row>
    <row r="28" spans="7:24" x14ac:dyDescent="0.25">
      <c r="G28" t="s">
        <v>23</v>
      </c>
      <c r="P28" s="11">
        <v>16.940000000000001</v>
      </c>
      <c r="Q28" s="11">
        <v>11.75</v>
      </c>
      <c r="R28" s="11">
        <f t="shared" ref="R28:R41" si="22">Q28*P28</f>
        <v>199.04500000000002</v>
      </c>
      <c r="T28" s="12">
        <v>17.98</v>
      </c>
      <c r="U28" s="12">
        <v>34.549999999999997</v>
      </c>
      <c r="V28" s="11">
        <f t="shared" ref="V28:V40" si="23">U28*T28</f>
        <v>621.20899999999995</v>
      </c>
      <c r="W28" s="11"/>
      <c r="X28" s="11"/>
    </row>
    <row r="29" spans="7:24" x14ac:dyDescent="0.25">
      <c r="G29" t="s">
        <v>30</v>
      </c>
      <c r="P29" s="11">
        <v>7.46</v>
      </c>
      <c r="Q29" s="11">
        <v>18.82</v>
      </c>
      <c r="R29" s="11">
        <f t="shared" si="22"/>
        <v>140.3972</v>
      </c>
      <c r="T29" s="11">
        <v>17.66</v>
      </c>
      <c r="U29" s="11">
        <v>6.64</v>
      </c>
      <c r="V29" s="11">
        <f t="shared" si="23"/>
        <v>117.2624</v>
      </c>
      <c r="W29" s="11"/>
      <c r="X29" s="11"/>
    </row>
    <row r="30" spans="7:24" x14ac:dyDescent="0.25">
      <c r="P30" s="11">
        <v>5.0999999999999996</v>
      </c>
      <c r="Q30" s="11">
        <v>7.37</v>
      </c>
      <c r="R30" s="11">
        <f t="shared" si="22"/>
        <v>37.586999999999996</v>
      </c>
      <c r="T30" s="11">
        <v>5.88</v>
      </c>
      <c r="U30" s="11">
        <v>7.62</v>
      </c>
      <c r="V30" s="11">
        <f t="shared" si="23"/>
        <v>44.805599999999998</v>
      </c>
      <c r="W30" s="11"/>
      <c r="X30" s="11"/>
    </row>
    <row r="31" spans="7:24" x14ac:dyDescent="0.25">
      <c r="P31" s="11">
        <v>6.46</v>
      </c>
      <c r="Q31" s="11">
        <v>5.07</v>
      </c>
      <c r="R31" s="11">
        <f t="shared" si="22"/>
        <v>32.752200000000002</v>
      </c>
      <c r="T31" s="11">
        <v>9.0500000000000007</v>
      </c>
      <c r="U31" s="11">
        <v>3.82</v>
      </c>
      <c r="V31" s="11">
        <f t="shared" si="23"/>
        <v>34.570999999999998</v>
      </c>
      <c r="W31" s="11"/>
      <c r="X31" s="11"/>
    </row>
    <row r="32" spans="7:24" x14ac:dyDescent="0.25">
      <c r="P32" s="11">
        <v>14.7</v>
      </c>
      <c r="Q32" s="11">
        <v>9.7100000000000009</v>
      </c>
      <c r="R32" s="11">
        <f t="shared" si="22"/>
        <v>142.73699999999999</v>
      </c>
      <c r="S32" s="6"/>
      <c r="T32" s="11">
        <v>6.61</v>
      </c>
      <c r="U32" s="11">
        <v>5.1100000000000003</v>
      </c>
      <c r="V32" s="11">
        <f t="shared" si="23"/>
        <v>33.777100000000004</v>
      </c>
      <c r="W32" s="11"/>
      <c r="X32" s="11"/>
    </row>
    <row r="33" spans="14:24" x14ac:dyDescent="0.25">
      <c r="P33" s="11">
        <v>13.58</v>
      </c>
      <c r="Q33" s="11">
        <v>10.029999999999999</v>
      </c>
      <c r="R33" s="11">
        <f t="shared" si="22"/>
        <v>136.20739999999998</v>
      </c>
      <c r="S33" s="6"/>
      <c r="T33" s="11">
        <v>11.26</v>
      </c>
      <c r="U33" s="11">
        <v>9.89</v>
      </c>
      <c r="V33" s="11">
        <f t="shared" si="23"/>
        <v>111.3614</v>
      </c>
      <c r="W33" s="11"/>
      <c r="X33" s="11"/>
    </row>
    <row r="34" spans="14:24" x14ac:dyDescent="0.25">
      <c r="P34" s="11">
        <v>0</v>
      </c>
      <c r="Q34" s="11">
        <v>0</v>
      </c>
      <c r="R34" s="11">
        <f t="shared" si="22"/>
        <v>0</v>
      </c>
      <c r="T34" s="11">
        <v>10.8</v>
      </c>
      <c r="U34" s="11">
        <v>14.92</v>
      </c>
      <c r="V34" s="11">
        <f t="shared" si="23"/>
        <v>161.136</v>
      </c>
    </row>
    <row r="35" spans="14:24" x14ac:dyDescent="0.25">
      <c r="P35" s="11">
        <v>18.12</v>
      </c>
      <c r="Q35" s="11">
        <v>11.71</v>
      </c>
      <c r="R35" s="11">
        <f t="shared" si="22"/>
        <v>212.18520000000004</v>
      </c>
      <c r="T35" s="6">
        <v>14.31</v>
      </c>
      <c r="U35" s="11">
        <v>8.8800000000000008</v>
      </c>
      <c r="V35" s="11">
        <f t="shared" si="23"/>
        <v>127.07280000000002</v>
      </c>
    </row>
    <row r="36" spans="14:24" x14ac:dyDescent="0.25">
      <c r="P36" s="11">
        <v>4.72</v>
      </c>
      <c r="Q36" s="11">
        <v>3.31</v>
      </c>
      <c r="R36" s="11">
        <f t="shared" si="22"/>
        <v>15.623199999999999</v>
      </c>
      <c r="S36" s="6"/>
      <c r="T36" s="11">
        <v>8.25</v>
      </c>
      <c r="U36" s="11">
        <v>3.89</v>
      </c>
      <c r="V36" s="11">
        <f t="shared" si="23"/>
        <v>32.092500000000001</v>
      </c>
    </row>
    <row r="37" spans="14:24" x14ac:dyDescent="0.25">
      <c r="R37" s="12">
        <f>SUM(R27:R36)</f>
        <v>942.75419999999997</v>
      </c>
      <c r="T37" s="11">
        <v>4.9000000000000004</v>
      </c>
      <c r="U37" s="11">
        <v>6.34</v>
      </c>
      <c r="V37" s="11">
        <f t="shared" si="23"/>
        <v>31.066000000000003</v>
      </c>
    </row>
    <row r="38" spans="14:24" x14ac:dyDescent="0.25">
      <c r="O38" t="s">
        <v>17</v>
      </c>
      <c r="P38" s="11">
        <v>22.75</v>
      </c>
      <c r="Q38" s="11">
        <v>19.21</v>
      </c>
      <c r="R38" s="12">
        <f t="shared" si="22"/>
        <v>437.02750000000003</v>
      </c>
      <c r="T38" s="11">
        <v>2.54</v>
      </c>
      <c r="U38" s="11">
        <v>2.66</v>
      </c>
      <c r="V38" s="11">
        <f t="shared" si="23"/>
        <v>6.7564000000000002</v>
      </c>
    </row>
    <row r="39" spans="14:24" x14ac:dyDescent="0.25">
      <c r="R39" s="11">
        <f t="shared" si="22"/>
        <v>0</v>
      </c>
      <c r="V39" s="12">
        <f>SUM(V27:V38)</f>
        <v>1350.5161999999998</v>
      </c>
    </row>
    <row r="40" spans="14:24" x14ac:dyDescent="0.25">
      <c r="R40" s="11"/>
      <c r="S40" t="s">
        <v>27</v>
      </c>
      <c r="T40" s="11">
        <v>25.32</v>
      </c>
      <c r="U40" s="11">
        <v>13.43</v>
      </c>
      <c r="V40" s="12">
        <f t="shared" si="23"/>
        <v>340.04759999999999</v>
      </c>
    </row>
    <row r="41" spans="14:24" x14ac:dyDescent="0.25">
      <c r="R41" s="11">
        <f t="shared" si="22"/>
        <v>0</v>
      </c>
    </row>
    <row r="42" spans="14:24" x14ac:dyDescent="0.25">
      <c r="N42" t="s">
        <v>28</v>
      </c>
      <c r="O42">
        <v>942</v>
      </c>
      <c r="P42">
        <v>22500</v>
      </c>
      <c r="Q42">
        <f>P42*O42</f>
        <v>21195000</v>
      </c>
      <c r="R42" s="11"/>
    </row>
    <row r="43" spans="14:24" x14ac:dyDescent="0.25">
      <c r="N43" t="s">
        <v>17</v>
      </c>
      <c r="O43">
        <v>437</v>
      </c>
      <c r="P43">
        <f>P42*40%</f>
        <v>9000</v>
      </c>
      <c r="Q43">
        <f>P43*O43</f>
        <v>3933000</v>
      </c>
      <c r="R43">
        <f>R37*1.2</f>
        <v>1131.30504</v>
      </c>
    </row>
    <row r="44" spans="14:24" x14ac:dyDescent="0.25">
      <c r="Q44">
        <f>Q43+Q42</f>
        <v>25128000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2023-10-10T10:54:44Z</dcterms:modified>
</cp:coreProperties>
</file>