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32528BB-97A1-4A0C-BEF9-845C45D655C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31" i="1" l="1"/>
  <c r="J3" i="1" l="1"/>
  <c r="J18" i="1" s="1"/>
  <c r="E35" i="1"/>
  <c r="E32" i="1"/>
  <c r="J89" i="1"/>
  <c r="J26" i="1"/>
  <c r="J15" i="1"/>
  <c r="J9" i="1"/>
  <c r="J7" i="1"/>
  <c r="J6" i="1" l="1"/>
  <c r="J17" i="1" s="1"/>
  <c r="J11" i="1"/>
  <c r="J12" i="1" s="1"/>
  <c r="J13" i="1" s="1"/>
  <c r="J14" i="1" s="1"/>
  <c r="C8" i="1"/>
  <c r="J16" i="1" l="1"/>
  <c r="J22" i="1" s="1"/>
  <c r="C15" i="1"/>
  <c r="J23" i="1" l="1"/>
  <c r="J28" i="1"/>
  <c r="J19" i="1"/>
  <c r="J24" i="1"/>
  <c r="C18" i="1"/>
  <c r="C26" i="1" l="1"/>
  <c r="C89" i="1" l="1"/>
  <c r="E89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F32" i="1" s="1"/>
  <c r="C24" i="1"/>
  <c r="C23" i="1"/>
  <c r="F35" i="1" l="1"/>
  <c r="G35" i="1" s="1"/>
  <c r="G32" i="1"/>
  <c r="F33" i="1"/>
  <c r="G33" i="1" l="1"/>
  <c r="G34" i="1" s="1"/>
  <c r="F36" i="1"/>
  <c r="G36" i="1" s="1"/>
  <c r="G37" i="1" s="1"/>
  <c r="G39" i="1" s="1"/>
  <c r="H37" i="1" l="1"/>
  <c r="I37" i="1"/>
  <c r="H34" i="1"/>
  <c r="I34" i="1"/>
</calcChain>
</file>

<file path=xl/sharedStrings.xml><?xml version="1.0" encoding="utf-8"?>
<sst xmlns="http://schemas.openxmlformats.org/spreadsheetml/2006/main" count="37" uniqueCount="33">
  <si>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</si>
  <si>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</si>
  <si>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</si>
  <si>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</si>
  <si>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</si>
  <si>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</si>
  <si>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</si>
  <si>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</si>
  <si>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</si>
  <si>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</si>
  <si>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</si>
  <si>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</si>
  <si>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</si>
  <si>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</si>
  <si>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</si>
  <si>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</si>
  <si>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</si>
  <si>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</si>
  <si>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</si>
  <si>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</si>
  <si>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</si>
  <si>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OC</t>
  </si>
  <si>
    <t>BUA</t>
  </si>
  <si>
    <t>CB - Naupada - Anand Shetty</t>
  </si>
  <si>
    <t>F. No. 1201</t>
  </si>
  <si>
    <t>F. No. 1202</t>
  </si>
  <si>
    <t>Flat No.</t>
  </si>
  <si>
    <t>Rate</t>
  </si>
  <si>
    <t>FMV</t>
  </si>
  <si>
    <t>Terrace - 1201</t>
  </si>
  <si>
    <t>Terrace - 1202</t>
  </si>
  <si>
    <t>TOTAL</t>
  </si>
  <si>
    <t>DSV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</si>
</sst>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6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43" fontId="0" fillId="0" borderId="0" xfId="1" applyFont="1" applyBorder="1"/>
    <xf numFmtId="43" fontId="10" fillId="0" borderId="0" xfId="1" applyFont="1" applyBorder="1" applyAlignment="1">
      <alignment horizontal="right"/>
    </xf>
    <xf numFmtId="43" fontId="10" fillId="0" borderId="0" xfId="1" applyFont="1" applyBorder="1"/>
    <xf numFmtId="43" fontId="10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tabSelected="1" topLeftCell="A10" zoomScaleNormal="100" workbookViewId="0">
      <selection activeCell="I40" sqref="I4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42578125" bestFit="1" customWidth="1"/>
    <col min="6" max="6" width="19.85546875" customWidth="1"/>
    <col min="7" max="7" width="15.5703125" bestFit="1" customWidth="1"/>
    <col min="8" max="8" width="15.140625" bestFit="1" customWidth="1"/>
    <col min="9" max="9" width="14.85546875" customWidth="1"/>
    <col min="10" max="10" width="15.5703125" style="22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19"/>
      <c r="K1" s="5"/>
      <c r="L1" s="5"/>
      <c r="M1" s="3"/>
    </row>
    <row r="2" spans="1:13" x14ac:dyDescent="0.25">
      <c r="A2" s="4"/>
      <c r="B2" s="50"/>
      <c r="C2" s="52" t="s">
        <v>24</v>
      </c>
      <c r="D2" s="30"/>
      <c r="E2" s="5"/>
      <c r="F2" s="5"/>
      <c r="G2" s="5"/>
      <c r="H2" s="5"/>
      <c r="I2" s="5"/>
      <c r="J2" s="52" t="s">
        <v>25</v>
      </c>
      <c r="K2" s="5"/>
      <c r="L2" s="5"/>
      <c r="M2" s="6"/>
    </row>
    <row r="3" spans="1:13" x14ac:dyDescent="0.25">
      <c r="A3" s="42" t="s">
        <v>0</v>
      </c>
      <c r="B3" s="45"/>
      <c r="C3" s="41">
        <v>23800</v>
      </c>
      <c r="D3" s="41"/>
      <c r="E3" s="5"/>
      <c r="F3" s="5"/>
      <c r="G3" s="5"/>
      <c r="H3" s="5"/>
      <c r="I3" s="5"/>
      <c r="J3" s="41">
        <f>C3</f>
        <v>23800</v>
      </c>
      <c r="K3" s="5"/>
      <c r="L3" s="5"/>
      <c r="M3" s="6"/>
    </row>
    <row r="4" spans="1:13" x14ac:dyDescent="0.25">
      <c r="A4" s="42" t="s">
        <v>16</v>
      </c>
      <c r="B4" s="45"/>
      <c r="C4" s="41">
        <v>1015</v>
      </c>
      <c r="D4" s="41"/>
      <c r="E4" s="5"/>
      <c r="F4" s="5"/>
      <c r="G4" s="5"/>
      <c r="H4" s="5"/>
      <c r="I4" s="5"/>
      <c r="J4" s="41">
        <v>1160</v>
      </c>
      <c r="K4" s="5"/>
      <c r="L4" s="5"/>
      <c r="M4" s="6"/>
    </row>
    <row r="5" spans="1:13" ht="30" x14ac:dyDescent="0.25">
      <c r="A5" s="8" t="s">
        <v>1</v>
      </c>
      <c r="B5" s="7"/>
      <c r="C5" s="37">
        <v>2600</v>
      </c>
      <c r="D5" s="31"/>
      <c r="E5" s="5"/>
      <c r="F5" s="5"/>
      <c r="G5" s="5"/>
      <c r="H5" s="5"/>
      <c r="I5" s="5"/>
      <c r="J5" s="37">
        <v>2600</v>
      </c>
      <c r="K5" s="5"/>
      <c r="L5" s="5"/>
      <c r="M5" s="6"/>
    </row>
    <row r="6" spans="1:13" x14ac:dyDescent="0.25">
      <c r="A6" s="4" t="s">
        <v>2</v>
      </c>
      <c r="B6" s="7"/>
      <c r="C6" s="37">
        <f>C3-C5</f>
        <v>21200</v>
      </c>
      <c r="D6" s="31"/>
      <c r="E6" s="5"/>
      <c r="F6" s="5"/>
      <c r="G6" s="5"/>
      <c r="H6" s="5"/>
      <c r="I6" s="5"/>
      <c r="J6" s="37">
        <f>J3-J5</f>
        <v>21200</v>
      </c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37">
        <f>J5</f>
        <v>2600</v>
      </c>
      <c r="K7" s="5"/>
      <c r="L7" s="5"/>
      <c r="M7" s="6"/>
    </row>
    <row r="8" spans="1:13" x14ac:dyDescent="0.25">
      <c r="A8" s="4" t="s">
        <v>4</v>
      </c>
      <c r="B8" s="9"/>
      <c r="C8" s="38">
        <f>D8-D9</f>
        <v>23</v>
      </c>
      <c r="D8" s="44">
        <v>2023</v>
      </c>
      <c r="E8" s="5"/>
      <c r="F8" s="5"/>
      <c r="G8" s="5"/>
      <c r="H8" s="5"/>
      <c r="I8" s="5"/>
      <c r="J8" s="38">
        <v>23</v>
      </c>
      <c r="K8" s="5"/>
      <c r="L8" s="5"/>
      <c r="M8" s="6"/>
    </row>
    <row r="9" spans="1:13" x14ac:dyDescent="0.25">
      <c r="A9" s="4" t="s">
        <v>5</v>
      </c>
      <c r="B9" s="9"/>
      <c r="C9" s="38">
        <f>C10-C8</f>
        <v>37</v>
      </c>
      <c r="D9" s="32">
        <v>2000</v>
      </c>
      <c r="E9" s="5" t="s">
        <v>21</v>
      </c>
      <c r="F9" s="5"/>
      <c r="G9" s="5"/>
      <c r="H9" s="5"/>
      <c r="I9" s="5"/>
      <c r="J9" s="38">
        <f>J10-J8</f>
        <v>37</v>
      </c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38">
        <v>60</v>
      </c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34.5</v>
      </c>
      <c r="D11" s="32"/>
      <c r="E11" s="5"/>
      <c r="F11" s="5"/>
      <c r="G11" s="5"/>
      <c r="H11" s="5"/>
      <c r="I11" s="5"/>
      <c r="J11" s="38">
        <f>90*J8/J10</f>
        <v>34.5</v>
      </c>
      <c r="K11" s="5"/>
      <c r="L11" s="5"/>
      <c r="M11" s="6"/>
    </row>
    <row r="12" spans="1:13" x14ac:dyDescent="0.25">
      <c r="A12" s="4"/>
      <c r="B12" s="10"/>
      <c r="C12" s="39">
        <f>C11%</f>
        <v>0.34499999999999997</v>
      </c>
      <c r="D12" s="33"/>
      <c r="E12" s="5"/>
      <c r="F12" s="5"/>
      <c r="G12" s="5"/>
      <c r="H12" s="5"/>
      <c r="I12" s="5"/>
      <c r="J12" s="39">
        <f>J11%</f>
        <v>0.34499999999999997</v>
      </c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896.99999999999989</v>
      </c>
      <c r="D13" s="31"/>
      <c r="E13" s="5"/>
      <c r="F13" s="5"/>
      <c r="G13" s="5"/>
      <c r="H13" s="5"/>
      <c r="I13" s="5"/>
      <c r="J13" s="37">
        <f>J7*J12</f>
        <v>896.99999999999989</v>
      </c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1703</v>
      </c>
      <c r="D14" s="31"/>
      <c r="E14" s="5"/>
      <c r="F14" s="5"/>
      <c r="G14" s="5"/>
      <c r="H14" s="5"/>
      <c r="I14" s="5"/>
      <c r="J14" s="37">
        <f>J7-J13</f>
        <v>1703</v>
      </c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2639000</v>
      </c>
      <c r="D15" s="31"/>
      <c r="E15" s="5"/>
      <c r="F15" s="5"/>
      <c r="G15" s="5"/>
      <c r="H15" s="5"/>
      <c r="I15" s="5"/>
      <c r="J15" s="41">
        <f>J4*J5</f>
        <v>3016000</v>
      </c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910454.99999999988</v>
      </c>
      <c r="D16" s="31"/>
      <c r="E16" s="5"/>
      <c r="F16" s="5"/>
      <c r="G16" s="5"/>
      <c r="H16" s="5"/>
      <c r="I16" s="5"/>
      <c r="J16" s="41">
        <f>J15*J12</f>
        <v>1040519.9999999999</v>
      </c>
      <c r="K16" s="5"/>
      <c r="L16" s="5"/>
      <c r="M16" s="6"/>
    </row>
    <row r="17" spans="1:13" x14ac:dyDescent="0.25">
      <c r="A17" s="4" t="s">
        <v>2</v>
      </c>
      <c r="B17" s="7"/>
      <c r="C17" s="37">
        <f>C6</f>
        <v>21200</v>
      </c>
      <c r="D17" s="31"/>
      <c r="E17" s="5"/>
      <c r="F17" s="5"/>
      <c r="G17" s="5"/>
      <c r="H17" s="5"/>
      <c r="I17" s="5"/>
      <c r="J17" s="37">
        <f>J6</f>
        <v>21200</v>
      </c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24157000</v>
      </c>
      <c r="D18" s="31"/>
      <c r="E18" s="5"/>
      <c r="F18" s="5"/>
      <c r="G18" s="5"/>
      <c r="H18" s="5"/>
      <c r="I18" s="5"/>
      <c r="J18" s="37">
        <f>J21*J3</f>
        <v>27608000</v>
      </c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22903</v>
      </c>
      <c r="D19" s="31"/>
      <c r="E19" s="5"/>
      <c r="F19" s="5"/>
      <c r="G19" s="5"/>
      <c r="H19" s="5"/>
      <c r="I19" s="5"/>
      <c r="J19" s="41">
        <f>ROUND(J22/J21,0)</f>
        <v>22903</v>
      </c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38"/>
      <c r="K20" s="5"/>
      <c r="L20" s="5"/>
      <c r="M20" s="6"/>
    </row>
    <row r="21" spans="1:13" ht="16.5" x14ac:dyDescent="0.3">
      <c r="A21" s="42" t="s">
        <v>22</v>
      </c>
      <c r="B21" s="43"/>
      <c r="C21" s="44">
        <v>1015</v>
      </c>
      <c r="D21" s="48"/>
      <c r="E21" s="5"/>
      <c r="F21" s="5"/>
      <c r="G21" s="5"/>
      <c r="H21" s="5"/>
      <c r="I21" s="5"/>
      <c r="J21" s="44">
        <v>1160</v>
      </c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23246545</v>
      </c>
      <c r="D22" s="49"/>
      <c r="E22" s="5"/>
      <c r="F22" s="5"/>
      <c r="G22" s="5"/>
      <c r="H22" s="5"/>
      <c r="I22" s="5"/>
      <c r="J22" s="46">
        <f>J18-J16</f>
        <v>26567480</v>
      </c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20921890.5</v>
      </c>
      <c r="D23" s="34"/>
      <c r="E23" s="5"/>
      <c r="F23" s="5"/>
      <c r="G23" s="5"/>
      <c r="H23" s="5"/>
      <c r="I23" s="5"/>
      <c r="J23" s="21">
        <f>J22*0.9</f>
        <v>23910732</v>
      </c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18597236</v>
      </c>
      <c r="D24" s="34"/>
      <c r="E24" s="5"/>
      <c r="F24" s="5"/>
      <c r="G24" s="5"/>
      <c r="H24" s="5"/>
      <c r="I24" s="5"/>
      <c r="J24" s="21">
        <f>J22*0.8</f>
        <v>21253984</v>
      </c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20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2639000</v>
      </c>
      <c r="D26" s="35"/>
      <c r="E26" s="5"/>
      <c r="F26" s="5"/>
      <c r="G26" s="5"/>
      <c r="H26" s="5"/>
      <c r="I26" s="5"/>
      <c r="J26" s="40">
        <f>J5*J21</f>
        <v>3016000</v>
      </c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20"/>
      <c r="K27" s="5"/>
      <c r="L27" s="5"/>
    </row>
    <row r="28" spans="1:13" x14ac:dyDescent="0.25">
      <c r="A28" s="26" t="s">
        <v>14</v>
      </c>
      <c r="B28" s="22"/>
      <c r="C28" s="21">
        <f>C22*0.03/12</f>
        <v>58116.362499999996</v>
      </c>
      <c r="D28" s="36"/>
      <c r="E28" s="5"/>
      <c r="F28" s="5"/>
      <c r="G28" s="5"/>
      <c r="H28" s="5"/>
      <c r="I28" s="5"/>
      <c r="J28" s="21">
        <f>J22*0.03/12</f>
        <v>66418.7</v>
      </c>
      <c r="K28" s="5"/>
      <c r="L28" s="5"/>
    </row>
    <row r="29" spans="1:13" ht="24.95" customHeight="1" x14ac:dyDescent="0.25">
      <c r="A29" s="5"/>
      <c r="B29" s="5"/>
      <c r="C29" s="21"/>
      <c r="D29" s="34"/>
      <c r="E29" s="53" t="s">
        <v>23</v>
      </c>
      <c r="F29" s="5"/>
      <c r="G29" s="5"/>
      <c r="H29" s="5"/>
      <c r="I29" s="5"/>
      <c r="J29" s="21"/>
      <c r="K29" s="5"/>
    </row>
    <row r="30" spans="1:13" ht="24.95" customHeight="1" x14ac:dyDescent="0.25">
      <c r="A30" s="51"/>
      <c r="B30" s="5"/>
      <c r="C30" s="36"/>
      <c r="D30" s="36"/>
      <c r="E30" s="27"/>
      <c r="F30" s="18"/>
      <c r="G30" s="18"/>
      <c r="H30" s="5"/>
      <c r="I30" s="5"/>
      <c r="J30" s="36"/>
      <c r="K30" s="5"/>
      <c r="L30">
        <v>23246545</v>
      </c>
    </row>
    <row r="31" spans="1:13" ht="24.95" customHeight="1" x14ac:dyDescent="0.25">
      <c r="A31" s="5"/>
      <c r="B31" s="5"/>
      <c r="C31" s="5"/>
      <c r="D31" s="54" t="s">
        <v>26</v>
      </c>
      <c r="E31" s="54" t="s">
        <v>22</v>
      </c>
      <c r="F31" s="54" t="s">
        <v>27</v>
      </c>
      <c r="G31" s="55" t="s">
        <v>28</v>
      </c>
      <c r="H31" s="55" t="s">
        <v>10</v>
      </c>
      <c r="I31" s="55" t="s">
        <v>32</v>
      </c>
      <c r="J31" s="5"/>
      <c r="K31" s="5"/>
      <c r="L31">
        <f>L30-1000000</f>
        <v>22246545</v>
      </c>
    </row>
    <row r="32" spans="1:13" ht="24.95" customHeight="1" x14ac:dyDescent="0.25">
      <c r="A32" s="5"/>
      <c r="B32" s="5"/>
      <c r="C32" s="5"/>
      <c r="D32" s="56">
        <v>1201</v>
      </c>
      <c r="E32" s="57">
        <f>C4</f>
        <v>1015</v>
      </c>
      <c r="F32" s="57">
        <f>C19</f>
        <v>22903</v>
      </c>
      <c r="G32" s="57">
        <f>F32*E32</f>
        <v>23246545</v>
      </c>
      <c r="H32" s="57"/>
      <c r="I32" s="57"/>
      <c r="J32" s="5"/>
      <c r="K32" s="5"/>
    </row>
    <row r="33" spans="1:11" ht="24.95" customHeight="1" x14ac:dyDescent="0.25">
      <c r="A33" s="5"/>
      <c r="B33" s="5"/>
      <c r="C33" s="5"/>
      <c r="D33" s="56" t="s">
        <v>29</v>
      </c>
      <c r="E33" s="57">
        <v>1105</v>
      </c>
      <c r="F33" s="57">
        <f>ROUND(F32*40%,0)</f>
        <v>9161</v>
      </c>
      <c r="G33" s="57">
        <f t="shared" ref="G33:G36" si="0">F33*E33</f>
        <v>10122905</v>
      </c>
      <c r="H33" s="57"/>
      <c r="I33" s="57"/>
      <c r="J33" s="5"/>
      <c r="K33" s="5"/>
    </row>
    <row r="34" spans="1:11" ht="24.95" customHeight="1" x14ac:dyDescent="0.25">
      <c r="A34" s="5"/>
      <c r="B34" s="5"/>
      <c r="C34" s="5"/>
      <c r="D34" s="56"/>
      <c r="E34" s="57"/>
      <c r="F34" s="58" t="s">
        <v>31</v>
      </c>
      <c r="G34" s="59">
        <f>G33+G32</f>
        <v>33369450</v>
      </c>
      <c r="H34" s="59">
        <f>G34*90%</f>
        <v>30032505</v>
      </c>
      <c r="I34" s="59">
        <f>G34*80%</f>
        <v>26695560</v>
      </c>
      <c r="J34" s="5"/>
      <c r="K34" s="5"/>
    </row>
    <row r="35" spans="1:11" ht="24.95" customHeight="1" x14ac:dyDescent="0.25">
      <c r="A35" s="18"/>
      <c r="B35" s="5"/>
      <c r="C35" s="5"/>
      <c r="D35" s="56">
        <v>1202</v>
      </c>
      <c r="E35" s="57">
        <f>J4</f>
        <v>1160</v>
      </c>
      <c r="F35" s="57">
        <f>F32</f>
        <v>22903</v>
      </c>
      <c r="G35" s="57">
        <f t="shared" si="0"/>
        <v>26567480</v>
      </c>
      <c r="H35" s="57"/>
      <c r="I35" s="57"/>
      <c r="J35" s="5"/>
      <c r="K35" s="5"/>
    </row>
    <row r="36" spans="1:11" ht="24.95" customHeight="1" x14ac:dyDescent="0.25">
      <c r="A36" s="5"/>
      <c r="B36" s="5"/>
      <c r="C36" s="5"/>
      <c r="D36" s="56" t="s">
        <v>30</v>
      </c>
      <c r="E36" s="57">
        <v>1015</v>
      </c>
      <c r="F36" s="57">
        <f>F33</f>
        <v>9161</v>
      </c>
      <c r="G36" s="57">
        <f t="shared" si="0"/>
        <v>9298415</v>
      </c>
      <c r="H36" s="57"/>
      <c r="I36" s="57"/>
      <c r="J36" s="5"/>
      <c r="K36" s="5"/>
    </row>
    <row r="37" spans="1:11" ht="24.95" customHeight="1" x14ac:dyDescent="0.25">
      <c r="A37" s="5"/>
      <c r="B37" s="5"/>
      <c r="C37" s="5"/>
      <c r="D37" s="5"/>
      <c r="E37" s="57"/>
      <c r="F37" s="58" t="s">
        <v>31</v>
      </c>
      <c r="G37" s="60">
        <f>G36+G35</f>
        <v>35865895</v>
      </c>
      <c r="H37" s="59">
        <f>ROUND(G37*90%,0)</f>
        <v>32279306</v>
      </c>
      <c r="I37" s="59">
        <f>G37*80%</f>
        <v>28692716</v>
      </c>
      <c r="J37" s="5"/>
      <c r="K37" s="5"/>
    </row>
    <row r="38" spans="1:11" ht="24.95" customHeight="1" x14ac:dyDescent="0.25">
      <c r="A38" s="18"/>
      <c r="B38" s="5"/>
      <c r="C38" s="5"/>
      <c r="D38" s="5"/>
      <c r="E38" s="57"/>
      <c r="F38" s="57"/>
      <c r="G38" s="57"/>
      <c r="H38" s="57"/>
      <c r="I38" s="57"/>
      <c r="J38" s="5"/>
      <c r="K38" s="5"/>
    </row>
    <row r="39" spans="1:11" ht="24.95" customHeight="1" x14ac:dyDescent="0.25">
      <c r="A39" s="18"/>
      <c r="B39" s="5"/>
      <c r="C39" s="5"/>
      <c r="D39" s="5"/>
      <c r="E39" s="5"/>
      <c r="F39" s="5"/>
      <c r="G39" s="12">
        <f>G37+G34</f>
        <v>69235345</v>
      </c>
      <c r="H39" s="5"/>
      <c r="I39" s="5"/>
      <c r="J39" s="5"/>
      <c r="K39" s="5"/>
    </row>
    <row r="40" spans="1:11" ht="24.95" customHeight="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27"/>
      <c r="F46" s="5"/>
      <c r="G46" s="5"/>
      <c r="H46" s="5"/>
      <c r="I46" s="5"/>
      <c r="J46" s="28"/>
      <c r="K46" s="5"/>
    </row>
    <row r="47" spans="1:11" x14ac:dyDescent="0.25">
      <c r="A47" s="5"/>
      <c r="B47" s="5"/>
      <c r="C47" s="28"/>
      <c r="F47" s="5"/>
      <c r="G47" s="5"/>
      <c r="H47" s="5"/>
      <c r="I47" s="5"/>
      <c r="J47" s="28"/>
      <c r="K47" s="5"/>
    </row>
    <row r="48" spans="1:11" x14ac:dyDescent="0.25">
      <c r="A48" s="5"/>
      <c r="B48" s="5"/>
      <c r="C48" s="28"/>
      <c r="E48" s="5"/>
      <c r="F48" s="5"/>
      <c r="G48" s="5"/>
      <c r="H48" s="5"/>
      <c r="I48" s="5"/>
      <c r="J48" s="28"/>
      <c r="K48" s="5"/>
    </row>
    <row r="49" spans="1:11" x14ac:dyDescent="0.25">
      <c r="A49" s="5"/>
      <c r="B49" s="5"/>
      <c r="C49" s="28"/>
      <c r="E49" s="17"/>
      <c r="F49" s="5"/>
      <c r="G49" s="5"/>
      <c r="H49" s="5"/>
      <c r="I49" s="5"/>
      <c r="J49" s="28"/>
      <c r="K49" s="5"/>
    </row>
    <row r="50" spans="1:11" x14ac:dyDescent="0.25">
      <c r="A50" s="5"/>
      <c r="B50" s="5"/>
      <c r="C50" s="25"/>
      <c r="D50" s="25"/>
      <c r="E50" s="17"/>
      <c r="F50" s="5"/>
      <c r="G50" s="5"/>
      <c r="H50" s="5"/>
      <c r="I50" s="5"/>
      <c r="J50" s="25"/>
      <c r="K50" s="5"/>
    </row>
    <row r="51" spans="1:11" x14ac:dyDescent="0.25">
      <c r="A51" s="23"/>
      <c r="B51" s="5"/>
      <c r="C51" s="25"/>
      <c r="D51" s="25"/>
      <c r="E51" s="18"/>
      <c r="F51" s="5"/>
      <c r="G51" s="5"/>
      <c r="H51" s="12"/>
      <c r="I51" s="5"/>
      <c r="J51" s="2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12"/>
      <c r="I52" s="5"/>
      <c r="J52" s="25"/>
      <c r="K52" s="5"/>
    </row>
    <row r="53" spans="1:11" x14ac:dyDescent="0.25">
      <c r="A53" s="5"/>
      <c r="B53" s="5"/>
      <c r="C53" s="25"/>
      <c r="D53" s="25"/>
      <c r="E53" s="18"/>
      <c r="F53" s="18"/>
      <c r="G53" s="18"/>
      <c r="H53" s="5"/>
      <c r="I53" s="5"/>
      <c r="J53" s="25"/>
      <c r="K53" s="5"/>
    </row>
    <row r="54" spans="1:11" x14ac:dyDescent="0.25">
      <c r="A54" s="5"/>
      <c r="B54" s="5"/>
      <c r="C54" s="20"/>
      <c r="D54" s="25"/>
      <c r="F54" s="5"/>
      <c r="G54" s="5"/>
      <c r="H54" s="5"/>
      <c r="I54" s="5"/>
      <c r="J54" s="20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20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20"/>
      <c r="K56" s="5"/>
    </row>
    <row r="57" spans="1:11" x14ac:dyDescent="0.25">
      <c r="A57" s="5"/>
      <c r="B57" s="5"/>
      <c r="C57" s="20"/>
      <c r="E57" s="18"/>
      <c r="F57" s="5"/>
      <c r="G57" s="5"/>
      <c r="H57" s="5"/>
      <c r="I57" s="5"/>
      <c r="J57" s="20"/>
      <c r="K57" s="5"/>
    </row>
    <row r="58" spans="1:11" x14ac:dyDescent="0.25">
      <c r="A58" s="5"/>
      <c r="B58" s="5"/>
      <c r="C58" s="20"/>
      <c r="D58" s="25"/>
      <c r="F58" s="5"/>
      <c r="G58" s="5"/>
      <c r="H58" s="5"/>
      <c r="I58" s="5"/>
      <c r="J58" s="20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20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20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20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20"/>
      <c r="K62" s="5"/>
    </row>
    <row r="63" spans="1:11" x14ac:dyDescent="0.25">
      <c r="A63" s="5"/>
      <c r="B63" s="5"/>
      <c r="C63" s="20"/>
      <c r="D63" s="25"/>
      <c r="E63" s="5"/>
      <c r="F63" s="5"/>
      <c r="G63" s="5"/>
      <c r="H63" s="5"/>
      <c r="I63" s="5"/>
      <c r="J63" s="20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20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20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20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20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20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20"/>
      <c r="K69" s="5"/>
    </row>
    <row r="70" spans="1:11" ht="15.75" x14ac:dyDescent="0.25">
      <c r="A70" s="16"/>
      <c r="B70" s="5"/>
      <c r="C70" s="20"/>
      <c r="D70" s="25"/>
      <c r="E70" s="5"/>
      <c r="F70" s="5"/>
      <c r="G70" s="5"/>
      <c r="H70" s="5"/>
      <c r="I70" s="5"/>
      <c r="J70" s="20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20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20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20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20"/>
      <c r="K74" s="5"/>
    </row>
    <row r="75" spans="1:11" x14ac:dyDescent="0.25">
      <c r="A75" s="5"/>
      <c r="B75" s="5"/>
      <c r="C75" s="20"/>
      <c r="D75" s="25"/>
      <c r="E75" s="5"/>
      <c r="F75" s="5"/>
      <c r="G75" s="18"/>
      <c r="H75" s="18"/>
      <c r="I75" s="18"/>
      <c r="J75" s="20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20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20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20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20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20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20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20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20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20"/>
      <c r="K84" s="5"/>
    </row>
    <row r="85" spans="1:11" x14ac:dyDescent="0.25">
      <c r="A85" s="5"/>
      <c r="B85" s="5"/>
      <c r="C85" s="20"/>
      <c r="D85" s="25"/>
      <c r="E85" s="5"/>
      <c r="F85" s="5"/>
      <c r="G85" s="5"/>
      <c r="H85" s="5"/>
      <c r="I85" s="5"/>
      <c r="J85" s="20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20"/>
      <c r="K86" s="5"/>
    </row>
    <row r="87" spans="1:11" x14ac:dyDescent="0.25">
      <c r="A87" s="5"/>
      <c r="B87" s="5"/>
      <c r="C87" s="20"/>
      <c r="F87" s="5"/>
      <c r="G87" s="5"/>
      <c r="H87" s="5"/>
      <c r="I87" s="5"/>
      <c r="J87" s="20"/>
      <c r="K87" s="5"/>
    </row>
    <row r="88" spans="1:11" x14ac:dyDescent="0.25">
      <c r="A88" s="5"/>
      <c r="B88" s="5"/>
      <c r="C88" s="20"/>
      <c r="D88" s="25"/>
      <c r="F88" s="5"/>
      <c r="G88" s="5"/>
      <c r="H88" s="5"/>
      <c r="I88" s="5"/>
      <c r="J88" s="20"/>
      <c r="K88" s="5"/>
    </row>
    <row r="89" spans="1:11" x14ac:dyDescent="0.25">
      <c r="A89" s="5"/>
      <c r="B89" s="5"/>
      <c r="C89" s="20">
        <f>C88*C87</f>
        <v>0</v>
      </c>
      <c r="D89" s="25"/>
      <c r="E89">
        <f>D89+C89</f>
        <v>0</v>
      </c>
      <c r="F89" s="5"/>
      <c r="G89" s="5"/>
      <c r="H89" s="5"/>
      <c r="I89" s="5"/>
      <c r="J89" s="20">
        <f>J88*J87</f>
        <v>0</v>
      </c>
      <c r="K89" s="5"/>
    </row>
    <row r="90" spans="1:11" x14ac:dyDescent="0.25">
      <c r="A90" s="5"/>
      <c r="B90" s="5"/>
      <c r="C90" s="20"/>
      <c r="D90" s="25"/>
      <c r="E90" s="12"/>
      <c r="F90" s="5"/>
      <c r="G90" s="5"/>
      <c r="H90" s="5"/>
      <c r="I90" s="5"/>
      <c r="J90" s="20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20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20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20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20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20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20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20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20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20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20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20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20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20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20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20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20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20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20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20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20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20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20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20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20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20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20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20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20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20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20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20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20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20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20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20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20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20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20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20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20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20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20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20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20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20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20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20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20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20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20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20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20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20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20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20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20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20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20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20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20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20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20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20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20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20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20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20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20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20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20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20"/>
      <c r="K161" s="5"/>
    </row>
    <row r="162" spans="1:11" x14ac:dyDescent="0.25">
      <c r="A162" s="5"/>
      <c r="B162" s="5"/>
      <c r="C162" s="20"/>
      <c r="D162" s="25"/>
      <c r="E162" s="5"/>
      <c r="F162" s="5"/>
      <c r="G162" s="5"/>
      <c r="H162" s="5"/>
      <c r="I162" s="5"/>
      <c r="J162" s="20"/>
      <c r="K16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2023-10-19T05:49:40Z</dcterms:modified>
</cp:coreProperties>
</file>