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5B7FC7FA-EE04-4CFB-83C4-CD3AA8F724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ame" sheetId="8" r:id="rId5"/>
    <sheet name="Sheet6" sheetId="9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8" i="1" l="1"/>
  <c r="G8" i="1"/>
  <c r="G6" i="1"/>
  <c r="B33" i="1"/>
  <c r="I35" i="1"/>
  <c r="J35" i="1" s="1"/>
  <c r="B10" i="1"/>
  <c r="G36" i="1"/>
  <c r="H36" i="1" s="1"/>
  <c r="D36" i="1"/>
  <c r="G35" i="1"/>
  <c r="J4" i="1" l="1"/>
  <c r="H27" i="1" l="1"/>
  <c r="J5" i="1" l="1"/>
  <c r="H26" i="1"/>
  <c r="H25" i="1"/>
  <c r="B8" i="1" l="1"/>
  <c r="G25" i="1" l="1"/>
  <c r="G26" i="1" l="1"/>
  <c r="G27" i="1"/>
  <c r="G28" i="1"/>
  <c r="H28" i="1"/>
  <c r="G29" i="1"/>
  <c r="H29" i="1"/>
  <c r="G30" i="1"/>
  <c r="H30" i="1"/>
  <c r="G31" i="1"/>
  <c r="H31" i="1"/>
  <c r="G33" i="1"/>
  <c r="G34" i="1"/>
  <c r="H35" i="1"/>
  <c r="H34" i="1" l="1"/>
  <c r="H33" i="1"/>
  <c r="D34" i="1" l="1"/>
  <c r="I30" i="1" l="1"/>
  <c r="I29" i="1"/>
  <c r="I31" i="1"/>
  <c r="D35" i="1" l="1"/>
  <c r="I25" i="1"/>
  <c r="D33" i="1" l="1"/>
  <c r="I26" i="1"/>
  <c r="I27" i="1"/>
  <c r="I28" i="1"/>
  <c r="H3" i="1" l="1"/>
  <c r="B5" i="1" l="1"/>
  <c r="B11" i="1" l="1"/>
  <c r="B6" i="1"/>
  <c r="B14" i="1"/>
  <c r="B12" i="1" l="1"/>
  <c r="B13" i="1" s="1"/>
  <c r="B15" i="1" s="1"/>
  <c r="B17" i="1" s="1"/>
  <c r="B19" i="1" l="1"/>
</calcChain>
</file>

<file path=xl/sharedStrings.xml><?xml version="1.0" encoding="utf-8"?>
<sst xmlns="http://schemas.openxmlformats.org/spreadsheetml/2006/main" count="29" uniqueCount="28">
  <si>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</si>
  <si>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</si>
  <si>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</si>
  <si>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</si>
  <si>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</si>
  <si>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</si>
  <si>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</si>
  <si>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</si>
  <si>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</si>
  <si>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</si>
  <si>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</si>
  <si>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</si>
  <si>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</si>
  <si>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</si>
  <si>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</si>
  <si>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</si>
  <si>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</si>
  <si>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</si>
  <si>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</si>
  <si>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</si>
  <si>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</si>
  <si>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</si>
  <si>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</si>
  <si>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Agreement Carpet</t>
  </si>
  <si>
    <t>Measurement</t>
  </si>
  <si>
    <t>Built up area</t>
  </si>
  <si>
    <t>Carpet area</t>
  </si>
  <si>
    <t>Value 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</si>
</sst>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43" fontId="13" fillId="0" borderId="1" xfId="1" applyFont="1" applyFill="1" applyBorder="1"/>
    <xf numFmtId="10" fontId="13" fillId="0" borderId="1" xfId="0" applyNumberFormat="1" applyFont="1" applyBorder="1"/>
    <xf numFmtId="164" fontId="11" fillId="0" borderId="1" xfId="1" applyNumberFormat="1" applyFont="1" applyBorder="1"/>
    <xf numFmtId="0" fontId="13" fillId="2" borderId="1" xfId="0" applyFont="1" applyFill="1" applyBorder="1"/>
    <xf numFmtId="43" fontId="13" fillId="2" borderId="1" xfId="0" applyNumberFormat="1" applyFont="1" applyFill="1" applyBorder="1"/>
    <xf numFmtId="43" fontId="14" fillId="0" borderId="9" xfId="0" applyNumberFormat="1" applyFon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14" fillId="2" borderId="1" xfId="0" applyFont="1" applyFill="1" applyBorder="1"/>
    <xf numFmtId="43" fontId="12" fillId="2" borderId="1" xfId="0" applyNumberFormat="1" applyFont="1" applyFill="1" applyBorder="1"/>
    <xf numFmtId="0" fontId="12" fillId="2" borderId="1" xfId="0" applyFont="1" applyFill="1" applyBorder="1"/>
    <xf numFmtId="0" fontId="0" fillId="3" borderId="0" xfId="0" applyFill="1"/>
    <xf numFmtId="0" fontId="12" fillId="0" borderId="10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center"/>
    </xf>
    <xf numFmtId="43" fontId="13" fillId="0" borderId="0" xfId="1" applyFont="1" applyFill="1" applyBorder="1"/>
    <xf numFmtId="43" fontId="11" fillId="0" borderId="0" xfId="0" applyNumberFormat="1" applyFont="1"/>
    <xf numFmtId="43" fontId="12" fillId="0" borderId="0" xfId="1" applyFont="1" applyFill="1" applyBorder="1" applyAlignment="1">
      <alignment wrapText="1"/>
    </xf>
    <xf numFmtId="43" fontId="12" fillId="0" borderId="0" xfId="1" applyFont="1" applyFill="1" applyBorder="1"/>
    <xf numFmtId="0" fontId="13" fillId="0" borderId="0" xfId="0" applyFont="1"/>
    <xf numFmtId="10" fontId="13" fillId="0" borderId="0" xfId="0" applyNumberFormat="1" applyFont="1"/>
    <xf numFmtId="10" fontId="11" fillId="0" borderId="0" xfId="1" applyNumberFormat="1" applyFont="1" applyBorder="1"/>
    <xf numFmtId="2" fontId="0" fillId="0" borderId="0" xfId="1" applyNumberFormat="1" applyFont="1" applyBorder="1"/>
    <xf numFmtId="43" fontId="0" fillId="0" borderId="0" xfId="1" applyFont="1" applyBorder="1"/>
    <xf numFmtId="43" fontId="11" fillId="0" borderId="0" xfId="1" applyFont="1" applyBorder="1"/>
    <xf numFmtId="43" fontId="13" fillId="0" borderId="0" xfId="0" applyNumberFormat="1" applyFont="1"/>
    <xf numFmtId="164" fontId="7" fillId="0" borderId="0" xfId="0" applyNumberFormat="1" applyFont="1"/>
    <xf numFmtId="0" fontId="7" fillId="4" borderId="0" xfId="0" applyFont="1" applyFill="1"/>
    <xf numFmtId="0" fontId="0" fillId="4" borderId="0" xfId="0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21010</xdr:colOff>
      <xdr:row>47</xdr:row>
      <xdr:rowOff>39355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9191B9-DFAB-4E84-AE64-843896D8C4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41810" cy="89928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582723</xdr:colOff>
      <xdr:row>46</xdr:row>
      <xdr:rowOff>163171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081422B-E354-4C88-B25B-C8941E298A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165123" cy="89261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582893</xdr:colOff>
      <xdr:row>46</xdr:row>
      <xdr:rowOff>153644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5293198-97B8-45DA-8AD6-5513594A63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384493" cy="8916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tabSelected="1" zoomScaleNormal="100" workbookViewId="0">
      <selection activeCell="E21" sqref="E21"/>
    </sheetView>
  </sheetViews>
  <sheetFormatPr defaultRowHeight="15" x14ac:dyDescent="0.25"/>
  <cols>
    <col min="1" max="1" width="21.7109375" bestFit="1" customWidth="1"/>
    <col min="2" max="2" width="18.140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7"/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30"/>
      <c r="B2" s="51"/>
      <c r="C2" s="53"/>
      <c r="D2" s="54"/>
      <c r="E2" s="18"/>
      <c r="F2" t="s">
        <v>13</v>
      </c>
      <c r="I2" s="5"/>
      <c r="L2" s="4"/>
      <c r="O2" s="5"/>
    </row>
    <row r="3" spans="1:15" ht="16.5" x14ac:dyDescent="0.3">
      <c r="A3" s="30" t="s">
        <v>0</v>
      </c>
      <c r="B3" s="38">
        <v>40000</v>
      </c>
      <c r="C3" s="55"/>
      <c r="D3" s="56"/>
      <c r="E3" s="14"/>
      <c r="F3">
        <v>2023</v>
      </c>
      <c r="G3" s="6">
        <v>2023</v>
      </c>
      <c r="H3" s="7">
        <f>G3-F3</f>
        <v>0</v>
      </c>
      <c r="I3" s="5"/>
      <c r="J3">
        <v>30250</v>
      </c>
      <c r="L3" s="4"/>
      <c r="M3" s="6"/>
      <c r="N3" s="7"/>
      <c r="O3" s="5"/>
    </row>
    <row r="4" spans="1:15" ht="33" x14ac:dyDescent="0.3">
      <c r="A4" s="32" t="s">
        <v>1</v>
      </c>
      <c r="B4" s="38">
        <v>3000</v>
      </c>
      <c r="C4" s="55"/>
      <c r="D4" s="56"/>
      <c r="E4" s="14"/>
      <c r="F4" s="52"/>
      <c r="G4" s="6"/>
      <c r="H4" s="7"/>
      <c r="I4" s="5"/>
      <c r="J4">
        <f>J3/100*105</f>
        <v>31762.5</v>
      </c>
      <c r="L4" s="8"/>
      <c r="M4" s="6"/>
      <c r="N4" s="7"/>
      <c r="O4" s="5"/>
    </row>
    <row r="5" spans="1:15" ht="16.5" x14ac:dyDescent="0.3">
      <c r="A5" s="30" t="s">
        <v>2</v>
      </c>
      <c r="B5" s="38">
        <f>B3-B4</f>
        <v>37000</v>
      </c>
      <c r="C5" s="57"/>
      <c r="F5" t="s">
        <v>23</v>
      </c>
      <c r="G5" s="31" t="s">
        <v>25</v>
      </c>
      <c r="I5" s="5"/>
      <c r="J5">
        <f>J4/10.764</f>
        <v>2950.8082497212936</v>
      </c>
      <c r="L5" s="4"/>
      <c r="M5" s="6"/>
      <c r="N5" s="7"/>
      <c r="O5" s="5"/>
    </row>
    <row r="6" spans="1:15" ht="16.5" x14ac:dyDescent="0.3">
      <c r="A6" s="30" t="s">
        <v>3</v>
      </c>
      <c r="B6" s="38">
        <f>B4</f>
        <v>3000</v>
      </c>
      <c r="C6" s="58"/>
      <c r="E6" s="14"/>
      <c r="F6" s="14">
        <v>673</v>
      </c>
      <c r="G6" s="14">
        <f>F6*1.1</f>
        <v>740.30000000000007</v>
      </c>
      <c r="H6" s="31"/>
      <c r="I6" s="43"/>
      <c r="J6" s="19"/>
      <c r="L6" s="4"/>
      <c r="M6" s="6"/>
      <c r="N6" s="7"/>
      <c r="O6" s="5"/>
    </row>
    <row r="7" spans="1:15" ht="16.5" x14ac:dyDescent="0.3">
      <c r="A7" s="30" t="s">
        <v>4</v>
      </c>
      <c r="B7" s="33">
        <v>0</v>
      </c>
      <c r="C7" s="59"/>
      <c r="D7" s="14"/>
      <c r="E7" s="14"/>
      <c r="F7" s="14"/>
      <c r="G7" s="14">
        <v>25000</v>
      </c>
      <c r="H7" s="22"/>
      <c r="I7" s="43"/>
      <c r="J7" s="19"/>
      <c r="L7" s="4"/>
      <c r="M7" s="9"/>
      <c r="N7" s="10"/>
      <c r="O7" s="5"/>
    </row>
    <row r="8" spans="1:15" ht="16.5" x14ac:dyDescent="0.3">
      <c r="A8" s="30" t="s">
        <v>5</v>
      </c>
      <c r="B8" s="33">
        <f>B9-B7</f>
        <v>60</v>
      </c>
      <c r="C8" s="59"/>
      <c r="D8" s="14"/>
      <c r="F8" s="14"/>
      <c r="G8" s="40">
        <f>G7*G6</f>
        <v>18507500</v>
      </c>
      <c r="H8" s="45"/>
      <c r="I8" s="19"/>
      <c r="J8" s="19"/>
      <c r="L8" s="4"/>
      <c r="M8" s="9"/>
      <c r="N8" s="10"/>
      <c r="O8" s="5"/>
    </row>
    <row r="9" spans="1:15" ht="16.5" x14ac:dyDescent="0.3">
      <c r="A9" s="30" t="s">
        <v>6</v>
      </c>
      <c r="B9" s="33">
        <v>60</v>
      </c>
      <c r="C9" s="59"/>
      <c r="F9" s="26"/>
      <c r="G9" s="34"/>
      <c r="H9" s="44"/>
      <c r="I9" s="19"/>
      <c r="J9" s="19"/>
      <c r="K9" s="17"/>
      <c r="L9" s="17"/>
      <c r="M9" s="15"/>
      <c r="N9" s="10"/>
      <c r="O9" s="5"/>
    </row>
    <row r="10" spans="1:15" ht="33" x14ac:dyDescent="0.3">
      <c r="A10" s="32" t="s">
        <v>7</v>
      </c>
      <c r="B10" s="33">
        <f>90*B7/B9</f>
        <v>0</v>
      </c>
      <c r="C10" s="59"/>
      <c r="F10" s="14"/>
      <c r="G10" s="34"/>
      <c r="H10" s="44"/>
      <c r="I10" s="19"/>
      <c r="J10" s="19"/>
      <c r="K10" s="17"/>
      <c r="L10" s="17"/>
      <c r="M10" s="15"/>
      <c r="N10" s="10"/>
      <c r="O10" s="5"/>
    </row>
    <row r="11" spans="1:15" ht="16.5" x14ac:dyDescent="0.3">
      <c r="A11" s="30"/>
      <c r="B11" s="39">
        <f>B10%</f>
        <v>0</v>
      </c>
      <c r="C11" s="60"/>
      <c r="D11" s="61"/>
      <c r="E11" s="62"/>
      <c r="F11" s="14" t="s">
        <v>24</v>
      </c>
      <c r="G11" s="34"/>
      <c r="H11" s="46"/>
      <c r="I11" s="19"/>
      <c r="J11" s="19"/>
      <c r="K11" s="17"/>
      <c r="L11" s="17"/>
      <c r="M11" s="15"/>
      <c r="N11" s="11"/>
      <c r="O11" s="5"/>
    </row>
    <row r="12" spans="1:15" ht="16.5" x14ac:dyDescent="0.3">
      <c r="A12" s="30" t="s">
        <v>8</v>
      </c>
      <c r="B12" s="38">
        <f>B6*B11</f>
        <v>0</v>
      </c>
      <c r="C12" s="55"/>
      <c r="E12" s="63"/>
      <c r="F12" s="14">
        <v>621</v>
      </c>
      <c r="G12" s="13"/>
      <c r="H12" s="26"/>
      <c r="I12" s="25"/>
      <c r="J12" s="19"/>
      <c r="K12" s="17"/>
      <c r="L12" s="17"/>
      <c r="M12" s="15"/>
      <c r="N12" s="7"/>
      <c r="O12" s="5"/>
    </row>
    <row r="13" spans="1:15" ht="16.5" x14ac:dyDescent="0.3">
      <c r="A13" s="30" t="s">
        <v>9</v>
      </c>
      <c r="B13" s="38">
        <f>B6-B12</f>
        <v>3000</v>
      </c>
      <c r="C13" s="55"/>
      <c r="D13" s="64"/>
      <c r="E13" s="63"/>
      <c r="F13" s="14"/>
      <c r="G13" s="26"/>
      <c r="H13" s="26"/>
      <c r="I13" s="19"/>
      <c r="J13" s="19"/>
      <c r="K13" s="17"/>
      <c r="L13" s="17"/>
      <c r="M13" s="15"/>
      <c r="N13" s="7"/>
      <c r="O13" s="5"/>
    </row>
    <row r="14" spans="1:15" ht="16.5" x14ac:dyDescent="0.3">
      <c r="A14" s="30" t="s">
        <v>2</v>
      </c>
      <c r="B14" s="38">
        <f>B5</f>
        <v>37000</v>
      </c>
      <c r="C14" s="55"/>
      <c r="D14" s="56"/>
      <c r="E14" s="14"/>
      <c r="F14" s="17"/>
      <c r="H14" s="26"/>
      <c r="I14" s="19"/>
      <c r="J14" s="19"/>
      <c r="K14" s="17"/>
      <c r="L14" s="17"/>
      <c r="M14" s="15"/>
      <c r="N14" s="7"/>
      <c r="O14" s="5"/>
    </row>
    <row r="15" spans="1:15" ht="16.5" x14ac:dyDescent="0.3">
      <c r="A15" s="30" t="s">
        <v>10</v>
      </c>
      <c r="B15" s="38">
        <f>B14+B13</f>
        <v>40000</v>
      </c>
      <c r="C15" s="55"/>
      <c r="D15" s="56"/>
      <c r="E15" s="14"/>
      <c r="F15" s="17"/>
      <c r="G15" s="27"/>
      <c r="H15" s="26"/>
      <c r="I15" s="17"/>
      <c r="J15" s="17"/>
      <c r="K15" s="17"/>
      <c r="L15" s="17"/>
      <c r="M15" s="15"/>
      <c r="N15" s="7"/>
      <c r="O15" s="5"/>
    </row>
    <row r="16" spans="1:15" ht="16.5" x14ac:dyDescent="0.3">
      <c r="A16" s="47" t="s">
        <v>26</v>
      </c>
      <c r="B16" s="49">
        <v>673</v>
      </c>
      <c r="C16" s="59"/>
      <c r="E16" s="14"/>
      <c r="F16" s="26"/>
      <c r="G16" s="28"/>
      <c r="H16" s="13"/>
      <c r="I16" s="12"/>
      <c r="L16" s="4"/>
      <c r="N16" s="10"/>
      <c r="O16" s="5"/>
    </row>
    <row r="17" spans="1:15" ht="16.5" x14ac:dyDescent="0.3">
      <c r="A17" s="47" t="s">
        <v>27</v>
      </c>
      <c r="B17" s="48">
        <f>B16*B15</f>
        <v>26920000</v>
      </c>
      <c r="C17" s="65"/>
      <c r="E17" s="14"/>
      <c r="F17" s="26"/>
      <c r="G17" s="26"/>
      <c r="H17" s="13"/>
      <c r="I17" s="12"/>
      <c r="L17" s="4"/>
      <c r="N17" s="13"/>
      <c r="O17" s="12"/>
    </row>
    <row r="18" spans="1:15" ht="16.5" x14ac:dyDescent="0.3">
      <c r="A18" s="47" t="s">
        <v>12</v>
      </c>
      <c r="B18" s="48">
        <f>740*B4</f>
        <v>2220000</v>
      </c>
      <c r="C18" s="65"/>
      <c r="D18" s="56"/>
      <c r="E18" s="14"/>
      <c r="F18" s="14"/>
      <c r="G18" s="14"/>
      <c r="I18" s="5"/>
    </row>
    <row r="19" spans="1:15" ht="16.5" x14ac:dyDescent="0.3">
      <c r="A19" s="41" t="s">
        <v>16</v>
      </c>
      <c r="B19" s="42">
        <f>B17*0.03/12</f>
        <v>67300</v>
      </c>
      <c r="C19" s="65"/>
      <c r="D19" s="66"/>
      <c r="E19" s="14"/>
      <c r="I19" s="14"/>
    </row>
    <row r="20" spans="1:15" x14ac:dyDescent="0.25">
      <c r="B20" s="24"/>
      <c r="C20" s="24"/>
    </row>
    <row r="21" spans="1:15" x14ac:dyDescent="0.25">
      <c r="B21" s="24"/>
      <c r="C21" s="24"/>
    </row>
    <row r="22" spans="1:15" x14ac:dyDescent="0.25">
      <c r="F22" s="14"/>
    </row>
    <row r="23" spans="1:15" x14ac:dyDescent="0.25">
      <c r="D23" t="s">
        <v>14</v>
      </c>
    </row>
    <row r="24" spans="1:15" x14ac:dyDescent="0.25">
      <c r="B24" s="21" t="s">
        <v>20</v>
      </c>
      <c r="C24" s="21" t="s">
        <v>15</v>
      </c>
      <c r="D24" s="20" t="s">
        <v>21</v>
      </c>
      <c r="E24" s="20"/>
      <c r="F24" s="20" t="s">
        <v>11</v>
      </c>
      <c r="G24" s="20" t="s">
        <v>17</v>
      </c>
      <c r="H24" s="20" t="s">
        <v>18</v>
      </c>
      <c r="I24" s="20" t="s">
        <v>19</v>
      </c>
      <c r="J24" s="20"/>
    </row>
    <row r="25" spans="1:15" ht="17.25" x14ac:dyDescent="0.3">
      <c r="B25" s="21"/>
      <c r="C25" s="21">
        <v>671</v>
      </c>
      <c r="D25" s="20"/>
      <c r="E25" s="20"/>
      <c r="F25" s="20">
        <v>28000000</v>
      </c>
      <c r="G25" s="22">
        <f t="shared" ref="G25:G31" si="0">F25/C25</f>
        <v>41728.763040238453</v>
      </c>
      <c r="H25" s="22" t="e">
        <f>F25/D25</f>
        <v>#DIV/0!</v>
      </c>
      <c r="I25" s="22" t="e">
        <f t="shared" ref="I25:I31" si="1">F25/B25</f>
        <v>#DIV/0!</v>
      </c>
      <c r="J25" s="20"/>
      <c r="K25" s="29"/>
    </row>
    <row r="26" spans="1:15" ht="17.25" x14ac:dyDescent="0.3">
      <c r="B26" s="21"/>
      <c r="C26" s="21">
        <v>743</v>
      </c>
      <c r="D26" s="20"/>
      <c r="E26" s="20"/>
      <c r="F26" s="20">
        <v>29900000</v>
      </c>
      <c r="G26" s="22">
        <f t="shared" si="0"/>
        <v>40242.261103633915</v>
      </c>
      <c r="H26" s="22" t="e">
        <f>F26/D26</f>
        <v>#DIV/0!</v>
      </c>
      <c r="I26" s="22" t="e">
        <f t="shared" si="1"/>
        <v>#DIV/0!</v>
      </c>
      <c r="J26" s="20"/>
      <c r="K26" s="29"/>
    </row>
    <row r="27" spans="1:15" x14ac:dyDescent="0.25">
      <c r="B27" s="21"/>
      <c r="C27" s="21">
        <v>739</v>
      </c>
      <c r="D27" s="20"/>
      <c r="E27" s="20"/>
      <c r="F27" s="20">
        <v>33000000</v>
      </c>
      <c r="G27" s="22">
        <f t="shared" si="0"/>
        <v>44654.93910690122</v>
      </c>
      <c r="H27" s="22" t="e">
        <f>F27/D27</f>
        <v>#DIV/0!</v>
      </c>
      <c r="I27" s="22" t="e">
        <f t="shared" si="1"/>
        <v>#DIV/0!</v>
      </c>
      <c r="J27" s="20"/>
    </row>
    <row r="28" spans="1:15" x14ac:dyDescent="0.25">
      <c r="B28" s="21"/>
      <c r="C28" s="21">
        <v>671</v>
      </c>
      <c r="D28" s="20"/>
      <c r="E28" s="20"/>
      <c r="F28" s="22">
        <v>30000000</v>
      </c>
      <c r="G28" s="22">
        <f t="shared" si="0"/>
        <v>44709.388971684057</v>
      </c>
      <c r="H28" s="22" t="e">
        <f t="shared" ref="H28:H31" si="2">F28/D28</f>
        <v>#DIV/0!</v>
      </c>
      <c r="I28" s="22" t="e">
        <f t="shared" si="1"/>
        <v>#DIV/0!</v>
      </c>
      <c r="J28" s="20"/>
    </row>
    <row r="29" spans="1:15" x14ac:dyDescent="0.25">
      <c r="C29" s="21">
        <v>671</v>
      </c>
      <c r="D29" s="35"/>
      <c r="F29" s="36">
        <v>27200000</v>
      </c>
      <c r="G29" s="36">
        <f t="shared" si="0"/>
        <v>40536.512667660209</v>
      </c>
      <c r="H29" s="22" t="e">
        <f t="shared" si="2"/>
        <v>#DIV/0!</v>
      </c>
      <c r="I29" s="36" t="e">
        <f t="shared" si="1"/>
        <v>#DIV/0!</v>
      </c>
      <c r="J29" s="20"/>
    </row>
    <row r="30" spans="1:15" x14ac:dyDescent="0.25">
      <c r="D30" s="35"/>
      <c r="F30" s="36"/>
      <c r="G30" s="36" t="e">
        <f t="shared" si="0"/>
        <v>#DIV/0!</v>
      </c>
      <c r="H30" s="36" t="e">
        <f t="shared" si="2"/>
        <v>#DIV/0!</v>
      </c>
      <c r="I30" s="36" t="e">
        <f t="shared" si="1"/>
        <v>#DIV/0!</v>
      </c>
      <c r="J30" s="20"/>
    </row>
    <row r="31" spans="1:15" x14ac:dyDescent="0.25">
      <c r="F31" s="35"/>
      <c r="G31" s="36" t="e">
        <f t="shared" si="0"/>
        <v>#DIV/0!</v>
      </c>
      <c r="H31" s="36" t="e">
        <f t="shared" si="2"/>
        <v>#DIV/0!</v>
      </c>
      <c r="I31" s="36" t="e">
        <f t="shared" si="1"/>
        <v>#DIV/0!</v>
      </c>
      <c r="J31" s="20"/>
    </row>
    <row r="32" spans="1:15" x14ac:dyDescent="0.25">
      <c r="B32" s="18" t="s">
        <v>22</v>
      </c>
    </row>
    <row r="33" spans="1:10" x14ac:dyDescent="0.25">
      <c r="B33" s="67">
        <f>84.49*10.764</f>
        <v>909.45035999999993</v>
      </c>
      <c r="C33" s="67">
        <v>22786446</v>
      </c>
      <c r="D33" s="68">
        <f>C33/B33</f>
        <v>25055.183880514382</v>
      </c>
      <c r="E33">
        <v>200</v>
      </c>
      <c r="F33">
        <v>200</v>
      </c>
      <c r="G33">
        <f>F33+E33+C33</f>
        <v>22786846</v>
      </c>
      <c r="H33">
        <f>G33/B33</f>
        <v>25055.623706608905</v>
      </c>
      <c r="I33" s="14"/>
      <c r="J33" s="14"/>
    </row>
    <row r="34" spans="1:10" x14ac:dyDescent="0.25">
      <c r="D34" s="50" t="e">
        <f>C34/B34</f>
        <v>#DIV/0!</v>
      </c>
      <c r="E34">
        <v>780000</v>
      </c>
      <c r="F34">
        <v>30000</v>
      </c>
      <c r="G34">
        <f>F34+E34+C34</f>
        <v>810000</v>
      </c>
      <c r="H34" t="e">
        <f>G34/B34</f>
        <v>#DIV/0!</v>
      </c>
      <c r="I34" s="14"/>
    </row>
    <row r="35" spans="1:10" x14ac:dyDescent="0.25">
      <c r="D35" s="50" t="e">
        <f>C35/B35</f>
        <v>#DIV/0!</v>
      </c>
      <c r="E35">
        <v>885000</v>
      </c>
      <c r="F35">
        <v>30000</v>
      </c>
      <c r="G35">
        <f>F35+E35+C35</f>
        <v>915000</v>
      </c>
      <c r="H35" t="e">
        <f>G35/B35</f>
        <v>#DIV/0!</v>
      </c>
      <c r="I35">
        <f>B35/1.2</f>
        <v>0</v>
      </c>
      <c r="J35" t="e">
        <f>C35/I35</f>
        <v>#DIV/0!</v>
      </c>
    </row>
    <row r="36" spans="1:10" ht="15.75" x14ac:dyDescent="0.25">
      <c r="A36" s="16"/>
      <c r="D36" s="50" t="e">
        <f>C36/B36</f>
        <v>#DIV/0!</v>
      </c>
      <c r="E36">
        <v>921000</v>
      </c>
      <c r="F36">
        <v>30000</v>
      </c>
      <c r="G36">
        <f>F36+E36+C36</f>
        <v>951000</v>
      </c>
      <c r="H36" t="e">
        <f>G36/B36</f>
        <v>#DIV/0!</v>
      </c>
    </row>
    <row r="37" spans="1:10" ht="15.75" x14ac:dyDescent="0.25">
      <c r="A37" s="16"/>
    </row>
    <row r="38" spans="1:10" ht="15.75" x14ac:dyDescent="0.25">
      <c r="A38" s="16"/>
    </row>
    <row r="39" spans="1:10" ht="15.75" x14ac:dyDescent="0.25">
      <c r="A39" s="16"/>
    </row>
    <row r="40" spans="1:10" ht="15.75" x14ac:dyDescent="0.25">
      <c r="A40" s="16"/>
    </row>
    <row r="41" spans="1:10" ht="15.75" x14ac:dyDescent="0.25">
      <c r="A41" s="16"/>
    </row>
    <row r="42" spans="1:10" ht="15.75" x14ac:dyDescent="0.25">
      <c r="A42" s="16"/>
    </row>
    <row r="62" spans="4:6" x14ac:dyDescent="0.25">
      <c r="D62" s="14"/>
      <c r="E62" s="14"/>
      <c r="F62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E6AA7-0C18-42FD-97F4-64EF254CA9F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2C324-D8A0-415E-B93E-E77BB89BB3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4B90C-9BA8-48FE-B8E2-28A02CFA9EC3}">
  <dimension ref="A1"/>
  <sheetViews>
    <sheetView workbookViewId="0">
      <selection activeCell="H31" sqref="H3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6A271-5188-4521-BEF4-26012E6D5FC4}">
  <dimension ref="A1"/>
  <sheetViews>
    <sheetView workbookViewId="0">
      <selection activeCell="K28" sqref="K28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7AD08-E105-4278-888C-3AE7B9851BC3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72FF4-0133-4C72-981F-C56A0EFC44B2}">
  <dimension ref="A1"/>
  <sheetViews>
    <sheetView workbookViewId="0">
      <selection activeCell="K2" sqref="K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Same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2023-10-05T08:29:31Z</dcterms:modified>
</cp:coreProperties>
</file>