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0D819C4-9000-4CA0-98FE-807442A05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8" sheetId="11" r:id="rId4"/>
    <sheet name="Sheet4" sheetId="7" r:id="rId5"/>
    <sheet name="Sheet5" sheetId="8" r:id="rId6"/>
    <sheet name="Sheet6" sheetId="9" r:id="rId7"/>
    <sheet name="Sheet7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H8" i="1"/>
  <c r="G10" i="1"/>
  <c r="B18" i="1"/>
  <c r="F8" i="1"/>
  <c r="G8" i="1" s="1"/>
  <c r="F7" i="1"/>
  <c r="F6" i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<sst xmlns="http://schemas.openxmlformats.org/spreadsheetml/2006/main" count="31" uniqueCount="29">
  <si>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</si>
  <si>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</si>
  <si>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</si>
  <si>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</si>
  <si>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</si>
  <si>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</si>
  <si>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</si>
  <si>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</si>
  <si>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</si>
  <si>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</si>
  <si>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</si>
  <si>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</si>
  <si>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</si>
  <si>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</si>
  <si>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</si>
  <si>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</si>
  <si>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</si>
  <si>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</si>
  <si>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</si>
  <si>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</si>
  <si>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</si>
  <si>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</si>
  <si>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</si>
  <si>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</si>
  <si>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</si>
  <si>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</si>
  <si>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</si>
  <si>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Value / RV</t>
  </si>
  <si>
    <t>EBVT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</si>
</sst>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21</xdr:col>
      <xdr:colOff>535257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61D46-249E-4155-B8A8-229A9CBE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3308282" cy="871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239945</xdr:colOff>
      <xdr:row>45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EF5DF-032E-4771-AF66-711A72EC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1545" cy="8611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287577</xdr:colOff>
      <xdr:row>44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4AADDB-C06D-4AED-B248-DBCEE1216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89177" cy="8516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21</xdr:col>
      <xdr:colOff>239940</xdr:colOff>
      <xdr:row>43</xdr:row>
      <xdr:rowOff>58301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F208EF-6D46-4E6F-92F9-599E1D298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3003440" cy="8249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487544</xdr:colOff>
      <xdr:row>44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38434A-B84B-41B1-BEF1-F8E5804F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79544" cy="8564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39</xdr:row>
      <xdr:rowOff>189548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79C0C2-D5FD-412F-8CA2-FA5BFFF7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7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11500</v>
      </c>
      <c r="C3" s="44"/>
      <c r="D3" s="34"/>
      <c r="E3" s="15"/>
      <c r="F3" s="5">
        <v>2023</v>
      </c>
      <c r="G3" s="7">
        <v>2023</v>
      </c>
      <c r="H3" s="8">
        <f>G3-F3</f>
        <v>0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2800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8700</v>
      </c>
      <c r="C5" s="55"/>
      <c r="F5" t="s">
        <v>24</v>
      </c>
      <c r="G5" s="34" t="s">
        <v>26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2800</v>
      </c>
      <c r="C6" s="56"/>
      <c r="E6" s="15" t="s">
        <v>15</v>
      </c>
      <c r="F6" s="15">
        <f>65.22*10.764</f>
        <v>702.02807999999993</v>
      </c>
      <c r="G6" s="34"/>
      <c r="H6" s="23"/>
      <c r="I6" s="51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0</v>
      </c>
      <c r="C7" s="36"/>
      <c r="E7" t="s">
        <v>28</v>
      </c>
      <c r="F7" s="15">
        <f>5.3*10.764</f>
        <v>57.049199999999992</v>
      </c>
      <c r="G7" s="34"/>
      <c r="H7" s="23"/>
      <c r="I7" s="51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60</v>
      </c>
      <c r="C8" s="36"/>
      <c r="F8" s="15">
        <f>SUM(F6:F7)</f>
        <v>759.07727999999997</v>
      </c>
      <c r="G8" s="46">
        <f>F8*1.1</f>
        <v>834.98500799999999</v>
      </c>
      <c r="H8" s="53">
        <f>759</f>
        <v>759</v>
      </c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/>
      <c r="G9" s="38">
        <v>5028</v>
      </c>
      <c r="H9" s="52">
        <f>H8*1.2</f>
        <v>910.8</v>
      </c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F10" s="15"/>
      <c r="G10" s="38">
        <f>G9*G8</f>
        <v>4198304.620224</v>
      </c>
      <c r="H10" s="52">
        <v>3413</v>
      </c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</v>
      </c>
      <c r="C11" s="45"/>
      <c r="D11" s="37"/>
      <c r="E11" s="30"/>
      <c r="F11" s="15" t="s">
        <v>25</v>
      </c>
      <c r="G11" s="38"/>
      <c r="H11" s="54">
        <f>H10*H9</f>
        <v>3108560.4</v>
      </c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0</v>
      </c>
      <c r="C12" s="44"/>
      <c r="E12" s="1"/>
      <c r="F12" s="15"/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2800</v>
      </c>
      <c r="C13" s="44"/>
      <c r="D13" s="38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8700</v>
      </c>
      <c r="C14" s="44"/>
      <c r="D14" s="34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11500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759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7" t="s">
        <v>27</v>
      </c>
      <c r="B17" s="58">
        <f>B16*B15</f>
        <v>8728500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5" ht="16.5" x14ac:dyDescent="0.3">
      <c r="A18" s="57" t="s">
        <v>12</v>
      </c>
      <c r="B18" s="58">
        <f>835*B4</f>
        <v>2338000</v>
      </c>
      <c r="C18" s="39"/>
      <c r="D18" s="34"/>
      <c r="E18" s="15"/>
      <c r="F18" s="15"/>
      <c r="G18" s="15"/>
      <c r="I18" s="6"/>
    </row>
    <row r="19" spans="1:15" ht="16.5" x14ac:dyDescent="0.3">
      <c r="A19" s="48" t="s">
        <v>16</v>
      </c>
      <c r="B19" s="50">
        <f>B17*0.025/12</f>
        <v>18184.375</v>
      </c>
      <c r="C19" s="39"/>
      <c r="D19" s="47"/>
      <c r="E19" s="15"/>
      <c r="I19" s="15"/>
    </row>
    <row r="20" spans="1:15" x14ac:dyDescent="0.25">
      <c r="B20" s="25"/>
      <c r="C20" s="25"/>
    </row>
    <row r="21" spans="1:15" x14ac:dyDescent="0.25">
      <c r="B21" s="25"/>
      <c r="C21" s="25"/>
    </row>
    <row r="22" spans="1:15" x14ac:dyDescent="0.25">
      <c r="F22" s="15"/>
    </row>
    <row r="23" spans="1:15" x14ac:dyDescent="0.25">
      <c r="D23" t="s">
        <v>14</v>
      </c>
    </row>
    <row r="24" spans="1:15" x14ac:dyDescent="0.25">
      <c r="B24" s="22" t="s">
        <v>20</v>
      </c>
      <c r="C24" s="22" t="s">
        <v>15</v>
      </c>
      <c r="D24" s="21" t="s">
        <v>21</v>
      </c>
      <c r="E24" s="21"/>
      <c r="F24" s="21" t="s">
        <v>11</v>
      </c>
      <c r="G24" s="21" t="s">
        <v>17</v>
      </c>
      <c r="H24" s="21" t="s">
        <v>18</v>
      </c>
      <c r="I24" s="21" t="s">
        <v>19</v>
      </c>
      <c r="J24" s="21"/>
    </row>
    <row r="25" spans="1:15" ht="17.25" x14ac:dyDescent="0.3">
      <c r="B25" s="22"/>
      <c r="C25" s="22">
        <v>702</v>
      </c>
      <c r="D25" s="21"/>
      <c r="E25" s="21"/>
      <c r="F25" s="21">
        <v>8700000</v>
      </c>
      <c r="G25" s="23">
        <f t="shared" ref="G25:G31" si="0">F25/C25</f>
        <v>12393.162393162393</v>
      </c>
      <c r="H25" s="23" t="e">
        <f>F25/D25</f>
        <v>#DIV/0!</v>
      </c>
      <c r="I25" s="23" t="e">
        <f t="shared" ref="I25:I31" si="1">F25/B25</f>
        <v>#DIV/0!</v>
      </c>
      <c r="J25" s="21">
        <f>D25/C25</f>
        <v>0</v>
      </c>
      <c r="K25" s="31"/>
    </row>
    <row r="26" spans="1:15" ht="17.25" x14ac:dyDescent="0.3">
      <c r="B26" s="22"/>
      <c r="C26" s="22">
        <v>759</v>
      </c>
      <c r="D26" s="21"/>
      <c r="E26" s="21"/>
      <c r="F26" s="21">
        <v>8400000</v>
      </c>
      <c r="G26" s="23">
        <f t="shared" si="0"/>
        <v>11067.193675889328</v>
      </c>
      <c r="H26" s="23" t="e">
        <f>F26/D26</f>
        <v>#DIV/0!</v>
      </c>
      <c r="I26" s="23" t="e">
        <f t="shared" si="1"/>
        <v>#DIV/0!</v>
      </c>
      <c r="J26" s="21">
        <f>D26/C26</f>
        <v>0</v>
      </c>
      <c r="K26" s="31"/>
    </row>
    <row r="27" spans="1:15" x14ac:dyDescent="0.25">
      <c r="B27" s="22"/>
      <c r="C27" s="22">
        <v>758</v>
      </c>
      <c r="D27" s="21"/>
      <c r="E27" s="21"/>
      <c r="F27" s="23">
        <v>8610000</v>
      </c>
      <c r="G27" s="23">
        <f t="shared" si="0"/>
        <v>11358.839050131926</v>
      </c>
      <c r="H27" s="23" t="e">
        <f>F27/D27</f>
        <v>#DIV/0!</v>
      </c>
      <c r="I27" s="23" t="e">
        <f t="shared" si="1"/>
        <v>#DIV/0!</v>
      </c>
      <c r="J27" s="21"/>
    </row>
    <row r="28" spans="1:15" x14ac:dyDescent="0.25">
      <c r="B28" s="22"/>
      <c r="C28" s="22">
        <v>759</v>
      </c>
      <c r="D28" s="21"/>
      <c r="E28" s="21"/>
      <c r="F28" s="23">
        <v>8990000</v>
      </c>
      <c r="G28" s="23">
        <f t="shared" si="0"/>
        <v>11844.532279314888</v>
      </c>
      <c r="H28" s="23" t="e">
        <f t="shared" ref="H28:H31" si="2">F28/D28</f>
        <v>#DIV/0!</v>
      </c>
      <c r="I28" s="23" t="e">
        <f t="shared" si="1"/>
        <v>#DIV/0!</v>
      </c>
      <c r="J28" s="21"/>
    </row>
    <row r="29" spans="1:15" x14ac:dyDescent="0.25">
      <c r="C29" s="22"/>
      <c r="D29" s="40"/>
      <c r="F29" s="41"/>
      <c r="G29" s="41" t="e">
        <f t="shared" si="0"/>
        <v>#DIV/0!</v>
      </c>
      <c r="H29" s="23" t="e">
        <f t="shared" si="2"/>
        <v>#DIV/0!</v>
      </c>
      <c r="I29" s="41" t="e">
        <f t="shared" si="1"/>
        <v>#DIV/0!</v>
      </c>
    </row>
    <row r="30" spans="1:15" x14ac:dyDescent="0.25">
      <c r="F30" s="41"/>
      <c r="G30" s="41" t="e">
        <f t="shared" si="0"/>
        <v>#DIV/0!</v>
      </c>
      <c r="H30" s="41" t="e">
        <f t="shared" si="2"/>
        <v>#DIV/0!</v>
      </c>
      <c r="I30" s="41" t="e">
        <f t="shared" si="1"/>
        <v>#DIV/0!</v>
      </c>
      <c r="J30" t="e">
        <f>B30/C30</f>
        <v>#DIV/0!</v>
      </c>
    </row>
    <row r="31" spans="1:15" x14ac:dyDescent="0.25">
      <c r="F31" s="40"/>
      <c r="G31" s="41" t="e">
        <f t="shared" si="0"/>
        <v>#DIV/0!</v>
      </c>
      <c r="H31" s="41" t="e">
        <f t="shared" si="2"/>
        <v>#DIV/0!</v>
      </c>
      <c r="I31" s="41" t="e">
        <f t="shared" si="1"/>
        <v>#DIV/0!</v>
      </c>
    </row>
    <row r="32" spans="1:15" x14ac:dyDescent="0.25">
      <c r="B32" s="19" t="s">
        <v>22</v>
      </c>
    </row>
    <row r="33" spans="1:12" x14ac:dyDescent="0.25">
      <c r="C33" s="19">
        <v>9734000</v>
      </c>
      <c r="D33" t="e">
        <f>C33/B33</f>
        <v>#DIV/0!</v>
      </c>
      <c r="E33">
        <v>584500</v>
      </c>
      <c r="F33">
        <v>30000</v>
      </c>
      <c r="G33">
        <f>F33+E33+C33</f>
        <v>10348500</v>
      </c>
      <c r="H33" t="e">
        <f>G33/B33</f>
        <v>#DIV/0!</v>
      </c>
      <c r="I33" s="15" t="e">
        <f>G33/#REF!</f>
        <v>#REF!</v>
      </c>
      <c r="J33" t="e">
        <f>G33/A33</f>
        <v>#DIV/0!</v>
      </c>
    </row>
    <row r="34" spans="1:12" x14ac:dyDescent="0.25">
      <c r="D34" t="e">
        <f>C34/B34</f>
        <v>#DIV/0!</v>
      </c>
      <c r="E34">
        <v>201000</v>
      </c>
      <c r="F34">
        <v>30000</v>
      </c>
      <c r="G34">
        <f>F34+E34+C34</f>
        <v>231000</v>
      </c>
      <c r="H34" t="e">
        <f>G34/B34</f>
        <v>#DIV/0!</v>
      </c>
      <c r="I34" s="15" t="e">
        <f>G34/#REF!</f>
        <v>#REF!</v>
      </c>
      <c r="J34" t="e">
        <f>G34/A34</f>
        <v>#DIV/0!</v>
      </c>
      <c r="K34">
        <f>B34+A34</f>
        <v>0</v>
      </c>
      <c r="L34" t="e">
        <f>G34/K34</f>
        <v>#DIV/0!</v>
      </c>
    </row>
    <row r="35" spans="1:12" x14ac:dyDescent="0.25">
      <c r="D35" t="e">
        <f>C35/B35</f>
        <v>#DIV/0!</v>
      </c>
      <c r="H35" t="e">
        <f>G35/B35</f>
        <v>#DIV/0!</v>
      </c>
    </row>
    <row r="36" spans="1:12" ht="15.75" x14ac:dyDescent="0.25">
      <c r="A36" s="17"/>
    </row>
    <row r="37" spans="1:12" ht="15.75" x14ac:dyDescent="0.25">
      <c r="A37" s="17"/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topLeftCell="A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topLeftCell="A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63D5-9CB5-48A6-8725-F84DA787142A}">
  <dimension ref="A1"/>
  <sheetViews>
    <sheetView workbookViewId="0">
      <selection activeCell="S24" sqref="S2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topLeftCell="C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topLeftCell="A3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Sheet8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2023-10-04T05:05:03Z</dcterms:modified>
</cp:coreProperties>
</file>