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attarpall Singh Waraich\"/>
    </mc:Choice>
  </mc:AlternateContent>
  <xr:revisionPtr revIDLastSave="0" documentId="13_ncr:1_{CE12C955-D16F-4B05-8DFE-9467D9B23A0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0" i="4" l="1"/>
  <c r="W33" i="4"/>
  <c r="W31" i="4"/>
  <c r="W30" i="4" l="1"/>
  <c r="P6" i="4"/>
  <c r="P5" i="4"/>
  <c r="I21" i="4"/>
  <c r="O19" i="4"/>
  <c r="W28" i="4"/>
  <c r="W27" i="4"/>
  <c r="W26" i="4"/>
  <c r="W25" i="4"/>
  <c r="W24" i="4"/>
  <c r="W23" i="4"/>
  <c r="W22" i="4"/>
  <c r="W21" i="4"/>
  <c r="S22" i="4"/>
  <c r="S23" i="4"/>
  <c r="S24" i="4"/>
  <c r="S25" i="4"/>
  <c r="S26" i="4"/>
  <c r="S27" i="4"/>
  <c r="S29" i="4"/>
  <c r="S30" i="4"/>
  <c r="S31" i="4"/>
  <c r="S32" i="4"/>
  <c r="S33" i="4"/>
  <c r="S37" i="4" s="1"/>
  <c r="S34" i="4"/>
  <c r="S35" i="4"/>
  <c r="S36" i="4"/>
  <c r="S21" i="4"/>
  <c r="J19" i="4"/>
  <c r="S28" i="4" l="1"/>
  <c r="Q12" i="4"/>
  <c r="P12" i="4"/>
  <c r="P11" i="4"/>
  <c r="P10" i="4"/>
  <c r="P9" i="4"/>
  <c r="Q8" i="4"/>
  <c r="Q7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<sst xmlns="http://schemas.openxmlformats.org/spreadsheetml/2006/main" count="39" uniqueCount="29">
  <si>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</si>
  <si>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</si>
  <si>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</si>
  <si>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</si>
  <si>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</si>
  <si>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</si>
  <si>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</si>
  <si>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</si>
  <si>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</si>
  <si>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</si>
  <si>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</si>
  <si>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</si>
  <si>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</si>
  <si>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Row House No. 78, hill garden row chsl, chitalsar, manpada, thane west</t>
  </si>
  <si>
    <t>ca</t>
  </si>
  <si>
    <t>bua - index</t>
  </si>
  <si>
    <t>oc - 1992</t>
  </si>
  <si>
    <t>mca</t>
  </si>
  <si>
    <t>groudn</t>
  </si>
  <si>
    <t>First</t>
  </si>
  <si>
    <t>Second</t>
  </si>
  <si>
    <t>hill garden</t>
  </si>
  <si>
    <t>rate on ca</t>
  </si>
  <si>
    <t>fmv</t>
  </si>
  <si>
    <t>TOTAL CA</t>
  </si>
  <si>
    <t>21.02.23</t>
  </si>
  <si>
    <t>03.02.23</t>
  </si>
  <si>
    <t>MOU - 2.10 cr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</si>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</sst>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A24B1-34A9-44FA-A80D-EBF55E54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9FF5E-119A-4656-A650-BBF8463DA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42F87-7072-4737-B6E0-57592869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6B24E-2328-4491-887A-95E8CF66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287B2B-0E03-416A-BF4D-DD44AF7A0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918A1-0773-45A0-8EF7-24226C85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80E2D-F2B8-447E-832C-4268C133D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F4737E-DB11-4DD2-8BFE-B7C7A14FB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854C9D-629B-4367-9C4F-6BC94DD7A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E496E-00C4-484F-9411-BC18EDDF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  <col min="22" max="22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2702</v>
      </c>
      <c r="C2" s="4">
        <f>B2*1.2</f>
        <v>3242.4</v>
      </c>
      <c r="D2" s="4">
        <f t="shared" ref="D2:D13" si="2">C2*1.2</f>
        <v>3890.88</v>
      </c>
      <c r="E2" s="5">
        <f t="shared" ref="E2:E13" si="3">R2</f>
        <v>24000000</v>
      </c>
      <c r="F2" s="15">
        <f t="shared" ref="F2:F13" si="4">ROUND((E2/B2),0)</f>
        <v>8882</v>
      </c>
      <c r="G2" s="10">
        <f t="shared" ref="G2:G13" si="5">ROUND((E2/C2),0)</f>
        <v>7402</v>
      </c>
      <c r="H2" s="10">
        <f t="shared" ref="H2:H13" si="6">ROUND((E2/D2),0)</f>
        <v>6168</v>
      </c>
      <c r="I2" s="4" t="e">
        <f>#REF!</f>
        <v>#REF!</v>
      </c>
      <c r="J2" s="4" t="str">
        <f t="shared" ref="J2:J13" si="7">S2</f>
        <v>hill garden</v>
      </c>
      <c r="O2">
        <v>0</v>
      </c>
      <c r="P2">
        <f t="shared" ref="P2:P12" si="8">O2/1.2</f>
        <v>0</v>
      </c>
      <c r="Q2">
        <v>2702</v>
      </c>
      <c r="R2" s="2">
        <v>24000000</v>
      </c>
      <c r="S2" s="8" t="s">
        <v>21</v>
      </c>
      <c r="T2" s="8"/>
    </row>
    <row r="3" spans="1:22" x14ac:dyDescent="0.25">
      <c r="A3" s="4">
        <f t="shared" si="0"/>
        <v>0</v>
      </c>
      <c r="B3" s="4">
        <f t="shared" si="1"/>
        <v>800</v>
      </c>
      <c r="C3" s="4">
        <f t="shared" ref="C3:C15" si="9">B3*1.2</f>
        <v>960</v>
      </c>
      <c r="D3" s="4">
        <f t="shared" si="2"/>
        <v>1152</v>
      </c>
      <c r="E3" s="5">
        <f t="shared" si="3"/>
        <v>24000000</v>
      </c>
      <c r="F3" s="15">
        <f t="shared" si="4"/>
        <v>30000</v>
      </c>
      <c r="G3" s="10">
        <f t="shared" si="5"/>
        <v>25000</v>
      </c>
      <c r="H3" s="10">
        <f t="shared" si="6"/>
        <v>20833</v>
      </c>
      <c r="I3" s="4" t="e">
        <f>#REF!</f>
        <v>#REF!</v>
      </c>
      <c r="J3" s="4" t="str">
        <f t="shared" si="7"/>
        <v>hill garden</v>
      </c>
      <c r="O3">
        <v>0</v>
      </c>
      <c r="P3">
        <f t="shared" si="8"/>
        <v>0</v>
      </c>
      <c r="Q3">
        <v>800</v>
      </c>
      <c r="R3" s="2">
        <v>24000000</v>
      </c>
      <c r="S3" s="8" t="s">
        <v>21</v>
      </c>
      <c r="T3" s="8"/>
    </row>
    <row r="4" spans="1:22" x14ac:dyDescent="0.25">
      <c r="A4" s="4">
        <f t="shared" si="0"/>
        <v>0</v>
      </c>
      <c r="B4" s="4">
        <f t="shared" si="1"/>
        <v>1200</v>
      </c>
      <c r="C4" s="4">
        <f t="shared" si="9"/>
        <v>1440</v>
      </c>
      <c r="D4" s="4">
        <f t="shared" si="2"/>
        <v>1728</v>
      </c>
      <c r="E4" s="17">
        <f t="shared" si="3"/>
        <v>22500000</v>
      </c>
      <c r="F4" s="10">
        <f t="shared" si="4"/>
        <v>18750</v>
      </c>
      <c r="G4" s="10">
        <f t="shared" si="5"/>
        <v>15625</v>
      </c>
      <c r="H4" s="10">
        <f t="shared" si="6"/>
        <v>13021</v>
      </c>
      <c r="I4" s="4" t="e">
        <f>#REF!</f>
        <v>#REF!</v>
      </c>
      <c r="J4" s="4" t="str">
        <f t="shared" si="7"/>
        <v>hill garden</v>
      </c>
      <c r="O4">
        <v>0</v>
      </c>
      <c r="P4">
        <v>1440</v>
      </c>
      <c r="Q4">
        <f t="shared" ref="Q4:Q12" si="10">P4/1.2</f>
        <v>1200</v>
      </c>
      <c r="R4" s="2">
        <v>22500000</v>
      </c>
      <c r="S4" s="8" t="s">
        <v>21</v>
      </c>
      <c r="T4" s="8"/>
    </row>
    <row r="5" spans="1:22" x14ac:dyDescent="0.25">
      <c r="A5" s="4">
        <f t="shared" si="0"/>
        <v>0</v>
      </c>
      <c r="B5" s="4">
        <f t="shared" si="1"/>
        <v>1400</v>
      </c>
      <c r="C5" s="4">
        <f t="shared" si="9"/>
        <v>1680</v>
      </c>
      <c r="D5" s="4">
        <f t="shared" si="2"/>
        <v>2016</v>
      </c>
      <c r="E5" s="17">
        <f t="shared" si="3"/>
        <v>24000000</v>
      </c>
      <c r="F5" s="10">
        <f t="shared" si="4"/>
        <v>17143</v>
      </c>
      <c r="G5" s="10">
        <f t="shared" si="5"/>
        <v>14286</v>
      </c>
      <c r="H5" s="10">
        <f t="shared" si="6"/>
        <v>11905</v>
      </c>
      <c r="I5" s="4" t="e">
        <f>#REF!</f>
        <v>#REF!</v>
      </c>
      <c r="J5" s="4" t="str">
        <f t="shared" si="7"/>
        <v>hill garden</v>
      </c>
      <c r="O5">
        <v>0</v>
      </c>
      <c r="P5">
        <f t="shared" si="8"/>
        <v>0</v>
      </c>
      <c r="Q5">
        <v>1400</v>
      </c>
      <c r="R5" s="2">
        <v>24000000</v>
      </c>
      <c r="S5" s="8" t="s">
        <v>21</v>
      </c>
      <c r="T5" s="8"/>
    </row>
    <row r="6" spans="1:22" x14ac:dyDescent="0.25">
      <c r="A6" s="4">
        <f t="shared" si="0"/>
        <v>0</v>
      </c>
      <c r="B6" s="4">
        <f t="shared" si="1"/>
        <v>1700</v>
      </c>
      <c r="C6" s="4">
        <f t="shared" si="9"/>
        <v>2040</v>
      </c>
      <c r="D6" s="4">
        <f t="shared" si="2"/>
        <v>2448</v>
      </c>
      <c r="E6" s="17">
        <f t="shared" si="3"/>
        <v>22900000</v>
      </c>
      <c r="F6" s="10">
        <f t="shared" si="4"/>
        <v>13471</v>
      </c>
      <c r="G6" s="10">
        <f t="shared" si="5"/>
        <v>11225</v>
      </c>
      <c r="H6" s="10">
        <f t="shared" si="6"/>
        <v>9355</v>
      </c>
      <c r="I6" s="4" t="e">
        <f>#REF!</f>
        <v>#REF!</v>
      </c>
      <c r="J6" s="4" t="str">
        <f t="shared" si="7"/>
        <v>hill garden</v>
      </c>
      <c r="O6">
        <v>0</v>
      </c>
      <c r="P6">
        <f t="shared" si="8"/>
        <v>0</v>
      </c>
      <c r="Q6">
        <v>1700</v>
      </c>
      <c r="R6" s="2">
        <v>22900000</v>
      </c>
      <c r="S6" s="8" t="s">
        <v>21</v>
      </c>
      <c r="T6" s="8"/>
    </row>
    <row r="7" spans="1:22" x14ac:dyDescent="0.25">
      <c r="A7" s="4">
        <f t="shared" si="0"/>
        <v>0</v>
      </c>
      <c r="B7" s="4">
        <f t="shared" si="1"/>
        <v>1208.3333333333335</v>
      </c>
      <c r="C7" s="4">
        <f t="shared" si="9"/>
        <v>1450.0000000000002</v>
      </c>
      <c r="D7" s="4">
        <f t="shared" si="2"/>
        <v>1740.0000000000002</v>
      </c>
      <c r="E7" s="17">
        <f t="shared" si="3"/>
        <v>22500000</v>
      </c>
      <c r="F7" s="10">
        <f t="shared" si="4"/>
        <v>18621</v>
      </c>
      <c r="G7" s="10">
        <f t="shared" si="5"/>
        <v>15517</v>
      </c>
      <c r="H7" s="10">
        <f t="shared" si="6"/>
        <v>12931</v>
      </c>
      <c r="I7" s="4" t="e">
        <f>#REF!</f>
        <v>#REF!</v>
      </c>
      <c r="J7" s="4" t="str">
        <f t="shared" si="7"/>
        <v>hill garden</v>
      </c>
      <c r="O7">
        <v>0</v>
      </c>
      <c r="P7">
        <v>1450</v>
      </c>
      <c r="Q7">
        <f t="shared" si="10"/>
        <v>1208.3333333333335</v>
      </c>
      <c r="R7" s="2">
        <v>22500000</v>
      </c>
      <c r="S7" s="8" t="s">
        <v>21</v>
      </c>
      <c r="T7" s="8"/>
    </row>
    <row r="8" spans="1:22" x14ac:dyDescent="0.25">
      <c r="A8" s="4">
        <f t="shared" si="0"/>
        <v>0</v>
      </c>
      <c r="B8" s="4">
        <f t="shared" si="1"/>
        <v>1250</v>
      </c>
      <c r="C8" s="4">
        <f t="shared" si="9"/>
        <v>1500</v>
      </c>
      <c r="D8" s="4">
        <f t="shared" si="2"/>
        <v>1800</v>
      </c>
      <c r="E8" s="17">
        <f t="shared" si="3"/>
        <v>22500000</v>
      </c>
      <c r="F8" s="10">
        <f t="shared" si="4"/>
        <v>18000</v>
      </c>
      <c r="G8" s="10">
        <f t="shared" si="5"/>
        <v>15000</v>
      </c>
      <c r="H8" s="10">
        <f t="shared" si="6"/>
        <v>12500</v>
      </c>
      <c r="I8" s="4" t="e">
        <f>#REF!</f>
        <v>#REF!</v>
      </c>
      <c r="J8" s="4" t="str">
        <f t="shared" si="7"/>
        <v>hill garden</v>
      </c>
      <c r="O8">
        <v>0</v>
      </c>
      <c r="P8">
        <v>1500</v>
      </c>
      <c r="Q8">
        <f t="shared" si="10"/>
        <v>1250</v>
      </c>
      <c r="R8" s="2">
        <v>22500000</v>
      </c>
      <c r="S8" s="8" t="s">
        <v>21</v>
      </c>
      <c r="T8" s="8"/>
    </row>
    <row r="9" spans="1:22" x14ac:dyDescent="0.25">
      <c r="A9" s="4">
        <f t="shared" si="0"/>
        <v>0</v>
      </c>
      <c r="B9" s="4">
        <f t="shared" si="1"/>
        <v>1500</v>
      </c>
      <c r="C9" s="4">
        <f t="shared" si="9"/>
        <v>1800</v>
      </c>
      <c r="D9" s="4">
        <f t="shared" si="2"/>
        <v>2160</v>
      </c>
      <c r="E9" s="17">
        <f t="shared" si="3"/>
        <v>25000000</v>
      </c>
      <c r="F9" s="10">
        <f t="shared" si="4"/>
        <v>16667</v>
      </c>
      <c r="G9" s="10">
        <f t="shared" si="5"/>
        <v>13889</v>
      </c>
      <c r="H9" s="10">
        <f t="shared" si="6"/>
        <v>11574</v>
      </c>
      <c r="I9" s="4" t="e">
        <f>#REF!</f>
        <v>#REF!</v>
      </c>
      <c r="J9" s="4" t="str">
        <f t="shared" si="7"/>
        <v>hill garden</v>
      </c>
      <c r="O9">
        <v>0</v>
      </c>
      <c r="P9">
        <f t="shared" si="8"/>
        <v>0</v>
      </c>
      <c r="Q9">
        <v>1500</v>
      </c>
      <c r="R9" s="2">
        <v>25000000</v>
      </c>
      <c r="S9" s="8" t="s">
        <v>21</v>
      </c>
      <c r="T9" s="8"/>
    </row>
    <row r="10" spans="1:22" x14ac:dyDescent="0.25">
      <c r="A10" s="4">
        <f t="shared" si="0"/>
        <v>0</v>
      </c>
      <c r="B10" s="4">
        <f t="shared" si="1"/>
        <v>998</v>
      </c>
      <c r="C10" s="4">
        <f t="shared" si="9"/>
        <v>1197.5999999999999</v>
      </c>
      <c r="D10" s="4">
        <f t="shared" si="2"/>
        <v>1437.12</v>
      </c>
      <c r="E10" s="17">
        <f t="shared" si="3"/>
        <v>19000000</v>
      </c>
      <c r="F10" s="15">
        <f t="shared" si="4"/>
        <v>19038</v>
      </c>
      <c r="G10" s="10">
        <f t="shared" si="5"/>
        <v>15865</v>
      </c>
      <c r="H10" s="10">
        <f t="shared" si="6"/>
        <v>13221</v>
      </c>
      <c r="I10" s="4" t="e">
        <f>#REF!</f>
        <v>#REF!</v>
      </c>
      <c r="J10" s="4" t="str">
        <f t="shared" si="7"/>
        <v>21.02.23</v>
      </c>
      <c r="O10">
        <v>0</v>
      </c>
      <c r="P10">
        <f t="shared" si="8"/>
        <v>0</v>
      </c>
      <c r="Q10">
        <v>998</v>
      </c>
      <c r="R10" s="2">
        <v>19000000</v>
      </c>
      <c r="S10" s="8" t="s">
        <v>25</v>
      </c>
      <c r="T10" s="8"/>
      <c r="U10">
        <v>21400000</v>
      </c>
      <c r="V10" s="2">
        <f>U10-R10</f>
        <v>2400000</v>
      </c>
    </row>
    <row r="11" spans="1:22" x14ac:dyDescent="0.25">
      <c r="A11" s="4">
        <f t="shared" si="0"/>
        <v>0</v>
      </c>
      <c r="B11" s="4">
        <f t="shared" si="1"/>
        <v>998</v>
      </c>
      <c r="C11" s="4">
        <f t="shared" si="9"/>
        <v>1197.5999999999999</v>
      </c>
      <c r="D11" s="4">
        <f t="shared" si="2"/>
        <v>1437.12</v>
      </c>
      <c r="E11" s="17">
        <f t="shared" si="3"/>
        <v>18750000</v>
      </c>
      <c r="F11" s="15">
        <f t="shared" si="4"/>
        <v>18788</v>
      </c>
      <c r="G11" s="10">
        <f t="shared" si="5"/>
        <v>15656</v>
      </c>
      <c r="H11" s="10">
        <f t="shared" si="6"/>
        <v>13047</v>
      </c>
      <c r="I11" s="4" t="e">
        <f>#REF!</f>
        <v>#REF!</v>
      </c>
      <c r="J11" s="4" t="str">
        <f t="shared" si="7"/>
        <v>03.02.23</v>
      </c>
      <c r="O11">
        <v>0</v>
      </c>
      <c r="P11">
        <f t="shared" si="8"/>
        <v>0</v>
      </c>
      <c r="Q11">
        <v>998</v>
      </c>
      <c r="R11" s="2">
        <v>18750000</v>
      </c>
      <c r="S11" s="8" t="s">
        <v>26</v>
      </c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998</v>
      </c>
    </row>
    <row r="19" spans="7:24" x14ac:dyDescent="0.25">
      <c r="H19" t="s">
        <v>15</v>
      </c>
      <c r="I19">
        <v>1198</v>
      </c>
      <c r="J19">
        <f>111.34*10.764</f>
        <v>1198.4637599999999</v>
      </c>
      <c r="O19">
        <f>I19/I18</f>
        <v>1.2004008016032064</v>
      </c>
      <c r="Q19" t="s">
        <v>17</v>
      </c>
    </row>
    <row r="20" spans="7:24" x14ac:dyDescent="0.25">
      <c r="H20" t="s">
        <v>22</v>
      </c>
      <c r="I20" s="11">
        <v>23300</v>
      </c>
      <c r="Q20" s="16" t="s">
        <v>18</v>
      </c>
      <c r="U20" s="16" t="s">
        <v>20</v>
      </c>
    </row>
    <row r="21" spans="7:24" x14ac:dyDescent="0.25">
      <c r="H21" t="s">
        <v>23</v>
      </c>
      <c r="I21">
        <f>I20*I18</f>
        <v>23253400</v>
      </c>
      <c r="Q21">
        <v>11.38</v>
      </c>
      <c r="R21">
        <v>15.4</v>
      </c>
      <c r="S21">
        <f>R21*Q21</f>
        <v>175.25200000000001</v>
      </c>
      <c r="U21">
        <v>14.37</v>
      </c>
      <c r="V21">
        <v>11.25</v>
      </c>
      <c r="W21">
        <f>V21*U21</f>
        <v>161.66249999999999</v>
      </c>
    </row>
    <row r="22" spans="7:24" x14ac:dyDescent="0.25">
      <c r="G22" s="6"/>
      <c r="Q22">
        <v>2.5499999999999998</v>
      </c>
      <c r="R22">
        <v>3.42</v>
      </c>
      <c r="S22">
        <f t="shared" ref="S22:S36" si="21">R22*Q22</f>
        <v>8.7210000000000001</v>
      </c>
      <c r="U22">
        <v>9.94</v>
      </c>
      <c r="V22">
        <v>15.19</v>
      </c>
      <c r="W22">
        <f t="shared" ref="W22:W27" si="22">V22*U22</f>
        <v>150.98859999999999</v>
      </c>
    </row>
    <row r="23" spans="7:24" x14ac:dyDescent="0.25">
      <c r="Q23">
        <v>6.43</v>
      </c>
      <c r="R23">
        <v>2.57</v>
      </c>
      <c r="S23">
        <f t="shared" si="21"/>
        <v>16.525099999999998</v>
      </c>
      <c r="U23">
        <v>4.2</v>
      </c>
      <c r="V23">
        <v>3.61</v>
      </c>
      <c r="W23">
        <f t="shared" si="22"/>
        <v>15.162000000000001</v>
      </c>
    </row>
    <row r="24" spans="7:24" x14ac:dyDescent="0.25">
      <c r="H24" t="s">
        <v>28</v>
      </c>
      <c r="P24" s="11"/>
      <c r="Q24" s="11">
        <v>7.75</v>
      </c>
      <c r="R24" s="13">
        <v>5.62</v>
      </c>
      <c r="S24">
        <f t="shared" si="21"/>
        <v>43.555</v>
      </c>
      <c r="T24" s="11"/>
      <c r="U24" s="11">
        <v>4.17</v>
      </c>
      <c r="V24" s="11">
        <v>3.49</v>
      </c>
      <c r="W24">
        <f t="shared" si="22"/>
        <v>14.5533</v>
      </c>
      <c r="X24" s="11"/>
    </row>
    <row r="25" spans="7:24" x14ac:dyDescent="0.25">
      <c r="H25" s="6" t="s">
        <v>16</v>
      </c>
      <c r="P25" s="11"/>
      <c r="Q25" s="14">
        <v>27.82</v>
      </c>
      <c r="R25" s="14">
        <v>25.2</v>
      </c>
      <c r="S25">
        <f t="shared" si="21"/>
        <v>701.06399999999996</v>
      </c>
      <c r="T25" s="14"/>
      <c r="U25" s="14">
        <v>4.68</v>
      </c>
      <c r="V25" s="11">
        <v>7.5</v>
      </c>
      <c r="W25">
        <f t="shared" si="22"/>
        <v>35.099999999999994</v>
      </c>
      <c r="X25" s="11"/>
    </row>
    <row r="26" spans="7:24" x14ac:dyDescent="0.25">
      <c r="H26" t="s">
        <v>27</v>
      </c>
      <c r="P26" s="11"/>
      <c r="Q26" s="11">
        <v>12.2</v>
      </c>
      <c r="R26" s="11">
        <v>21.5</v>
      </c>
      <c r="S26">
        <f t="shared" si="21"/>
        <v>262.3</v>
      </c>
      <c r="T26" s="11"/>
      <c r="U26" s="11">
        <v>4.71</v>
      </c>
      <c r="V26" s="11">
        <v>7.07</v>
      </c>
      <c r="W26">
        <f t="shared" si="22"/>
        <v>33.299700000000001</v>
      </c>
      <c r="X26" s="11"/>
    </row>
    <row r="27" spans="7:24" x14ac:dyDescent="0.25">
      <c r="P27" s="11"/>
      <c r="Q27" s="11">
        <v>5.22</v>
      </c>
      <c r="R27" s="11">
        <v>18.100000000000001</v>
      </c>
      <c r="S27">
        <f t="shared" si="21"/>
        <v>94.481999999999999</v>
      </c>
      <c r="T27" s="11"/>
      <c r="U27" s="11">
        <v>6.36</v>
      </c>
      <c r="V27" s="11">
        <v>11.42</v>
      </c>
      <c r="W27">
        <f t="shared" si="22"/>
        <v>72.631200000000007</v>
      </c>
      <c r="X27" s="11"/>
    </row>
    <row r="28" spans="7:24" x14ac:dyDescent="0.25">
      <c r="P28" s="11"/>
      <c r="Q28" s="11"/>
      <c r="R28" s="12"/>
      <c r="S28" s="6">
        <f>SUM(S21:S27)</f>
        <v>1301.8990999999999</v>
      </c>
      <c r="T28" s="12"/>
      <c r="U28" s="12"/>
      <c r="V28" s="11"/>
      <c r="W28" s="12">
        <f>SUM(W21:W27)</f>
        <v>483.39729999999997</v>
      </c>
      <c r="X28" s="11"/>
    </row>
    <row r="29" spans="7:24" x14ac:dyDescent="0.25">
      <c r="P29" s="11"/>
      <c r="Q29" s="11"/>
      <c r="R29" s="11"/>
      <c r="S29">
        <f t="shared" si="21"/>
        <v>0</v>
      </c>
      <c r="T29" s="11"/>
      <c r="U29" s="11"/>
      <c r="V29" s="11"/>
      <c r="W29" s="11"/>
      <c r="X29" s="11"/>
    </row>
    <row r="30" spans="7:24" x14ac:dyDescent="0.25">
      <c r="P30" s="11"/>
      <c r="Q30" s="13" t="s">
        <v>19</v>
      </c>
      <c r="R30" s="11"/>
      <c r="S30" t="e">
        <f t="shared" si="21"/>
        <v>#VALUE!</v>
      </c>
      <c r="T30" s="11"/>
      <c r="U30" s="11"/>
      <c r="V30" s="12" t="s">
        <v>24</v>
      </c>
      <c r="W30" s="12">
        <f>W28+S28+S37</f>
        <v>2240.6082999999999</v>
      </c>
      <c r="X30" s="11"/>
    </row>
    <row r="31" spans="7:24" x14ac:dyDescent="0.25">
      <c r="P31" s="11"/>
      <c r="Q31" s="11">
        <v>14.15</v>
      </c>
      <c r="R31" s="11">
        <v>17.190000000000001</v>
      </c>
      <c r="S31">
        <f t="shared" si="21"/>
        <v>243.23850000000002</v>
      </c>
      <c r="T31" s="11"/>
      <c r="U31" s="11"/>
      <c r="V31" s="11"/>
      <c r="W31" s="11">
        <f>W32/W30</f>
        <v>9372.4547927453459</v>
      </c>
      <c r="X31" s="11"/>
    </row>
    <row r="32" spans="7:24" x14ac:dyDescent="0.25">
      <c r="P32" s="11"/>
      <c r="Q32" s="11">
        <v>4.59</v>
      </c>
      <c r="R32" s="11">
        <v>16.760000000000002</v>
      </c>
      <c r="S32">
        <f t="shared" si="21"/>
        <v>76.928400000000011</v>
      </c>
      <c r="T32" s="11"/>
      <c r="U32" s="11"/>
      <c r="V32" s="11"/>
      <c r="W32" s="11">
        <v>21000000</v>
      </c>
      <c r="X32" s="11"/>
    </row>
    <row r="33" spans="16:24" x14ac:dyDescent="0.25">
      <c r="P33" s="11"/>
      <c r="Q33" s="11">
        <v>4.24</v>
      </c>
      <c r="R33" s="11">
        <v>6.76</v>
      </c>
      <c r="S33">
        <f t="shared" si="21"/>
        <v>28.662400000000002</v>
      </c>
      <c r="T33" s="11"/>
      <c r="U33" s="11"/>
      <c r="V33" s="11"/>
      <c r="W33" s="11">
        <f>W32/I18</f>
        <v>21042.084168336674</v>
      </c>
      <c r="X33" s="11"/>
    </row>
    <row r="34" spans="16:24" x14ac:dyDescent="0.25">
      <c r="Q34" s="11">
        <v>8.98</v>
      </c>
      <c r="R34" s="11">
        <v>7.23</v>
      </c>
      <c r="S34">
        <f t="shared" si="21"/>
        <v>64.92540000000001</v>
      </c>
    </row>
    <row r="35" spans="16:24" x14ac:dyDescent="0.25">
      <c r="Q35" s="11">
        <v>2.67</v>
      </c>
      <c r="R35" s="11">
        <v>4.96</v>
      </c>
      <c r="S35">
        <f t="shared" si="21"/>
        <v>13.2432</v>
      </c>
      <c r="T35" s="6"/>
    </row>
    <row r="36" spans="16:24" x14ac:dyDescent="0.25">
      <c r="P36" s="11"/>
      <c r="Q36" s="11">
        <v>7.8</v>
      </c>
      <c r="R36" s="11">
        <v>3.63</v>
      </c>
      <c r="S36">
        <f t="shared" si="21"/>
        <v>28.314</v>
      </c>
    </row>
    <row r="37" spans="16:24" x14ac:dyDescent="0.25">
      <c r="S37" s="6">
        <f>SUM(S31:S36)</f>
        <v>455.31190000000009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2023-10-07T08:51:40Z</dcterms:modified>
</cp:coreProperties>
</file>