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Namita Goel\"/>
    </mc:Choice>
  </mc:AlternateContent>
  <xr:revisionPtr revIDLastSave="0" documentId="13_ncr:1_{D55A2E4D-D2F9-476D-AED0-075B9B603F2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4" i="4" l="1"/>
  <c r="J22" i="4"/>
  <c r="Q12" i="4" l="1"/>
  <c r="Q11" i="4"/>
  <c r="Q10" i="4"/>
  <c r="Q9" i="4"/>
  <c r="Q8" i="4"/>
  <c r="T8" i="4"/>
  <c r="D27" i="4"/>
  <c r="H22" i="4"/>
  <c r="H24" i="4" s="1"/>
  <c r="I21" i="4"/>
  <c r="I20" i="4"/>
  <c r="P12" i="4" l="1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<sst xmlns="http://schemas.openxmlformats.org/spreadsheetml/2006/main" count="39" uniqueCount="28">
  <si>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</si>
  <si>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</si>
  <si>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</si>
  <si>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</si>
  <si>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</si>
  <si>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</si>
  <si>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</si>
  <si>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</si>
  <si>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</si>
  <si>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</si>
  <si>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</si>
  <si>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</si>
  <si>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</si>
  <si>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</si>
  <si>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bal</t>
  </si>
  <si>
    <t>rate</t>
  </si>
  <si>
    <t>fmv</t>
  </si>
  <si>
    <t>agreement - 2019  - 13,06,025/-</t>
  </si>
  <si>
    <t>previous report - 2019</t>
  </si>
  <si>
    <t>oc - 2021</t>
  </si>
  <si>
    <t>f. no. 403, 4th floor, bldg. no. 6, happinest palghar project 1, palghar</t>
  </si>
  <si>
    <t>happinest palghar</t>
  </si>
  <si>
    <t>19.05.23</t>
  </si>
  <si>
    <t>30.06.23</t>
  </si>
  <si>
    <t>04.07.23</t>
  </si>
  <si>
    <t>25.08.23</t>
  </si>
  <si>
    <t>29.08.23</t>
  </si>
  <si>
    <t>2800/- to 3000/- on 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</si>
</sst>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BA8699-A18D-4224-82BE-EC3C819F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3E4687-1E9D-4825-A233-82AC652B2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20C0C1-C49B-4BBD-BBA9-7AEDFC040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8AC0EE-4E03-4615-8AA6-B6BFDD13E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F2174D-375A-4FA2-8E0E-19F3FB847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FDCC49-9470-4320-B63A-89E8D5ADE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DC4EE9-5C95-435E-8093-1A7009C69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FF9413-695A-43D3-9CAB-30B396CA5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D06956-6BC2-40F6-B8B8-32E7505B4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00A476-C38A-47A7-A8B8-175D33449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969FA6-F7A2-4D3B-A51B-F829EF7F9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4" sqref="H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318</v>
      </c>
      <c r="C2" s="4">
        <f>B2*1.2</f>
        <v>381.59999999999997</v>
      </c>
      <c r="D2" s="4">
        <f t="shared" ref="D2:D13" si="2">C2*1.2</f>
        <v>457.91999999999996</v>
      </c>
      <c r="E2" s="5">
        <f t="shared" ref="E2:E13" si="3">R2</f>
        <v>2126000</v>
      </c>
      <c r="F2" s="15">
        <f t="shared" ref="F2:F13" si="4">ROUND((E2/B2),0)</f>
        <v>6686</v>
      </c>
      <c r="G2" s="10">
        <f t="shared" ref="G2:G13" si="5">ROUND((E2/C2),0)</f>
        <v>5571</v>
      </c>
      <c r="H2" s="10">
        <f t="shared" ref="H2:H13" si="6">ROUND((E2/D2),0)</f>
        <v>4643</v>
      </c>
      <c r="I2" s="4" t="e">
        <f>#REF!</f>
        <v>#REF!</v>
      </c>
      <c r="J2" s="4" t="str">
        <f t="shared" ref="J2:J13" si="7">S2</f>
        <v>happinest palghar</v>
      </c>
      <c r="O2">
        <v>0</v>
      </c>
      <c r="P2">
        <f t="shared" ref="P2:P12" si="8">O2/1.2</f>
        <v>0</v>
      </c>
      <c r="Q2">
        <v>318</v>
      </c>
      <c r="R2" s="2">
        <v>2126000</v>
      </c>
      <c r="S2" s="8" t="s">
        <v>21</v>
      </c>
      <c r="T2" s="8"/>
    </row>
    <row r="3" spans="1:20" x14ac:dyDescent="0.25">
      <c r="A3" s="4">
        <f t="shared" si="0"/>
        <v>0</v>
      </c>
      <c r="B3" s="4">
        <f t="shared" si="1"/>
        <v>390</v>
      </c>
      <c r="C3" s="4">
        <f t="shared" ref="C3:C15" si="9">B3*1.2</f>
        <v>468</v>
      </c>
      <c r="D3" s="4">
        <f t="shared" si="2"/>
        <v>561.6</v>
      </c>
      <c r="E3" s="16">
        <f t="shared" si="3"/>
        <v>2700000</v>
      </c>
      <c r="F3" s="15">
        <f t="shared" si="4"/>
        <v>6923</v>
      </c>
      <c r="G3" s="10">
        <f t="shared" si="5"/>
        <v>5769</v>
      </c>
      <c r="H3" s="10">
        <f t="shared" si="6"/>
        <v>4808</v>
      </c>
      <c r="I3" s="4" t="e">
        <f>#REF!</f>
        <v>#REF!</v>
      </c>
      <c r="J3" s="4" t="str">
        <f t="shared" si="7"/>
        <v>happinest palghar</v>
      </c>
      <c r="O3">
        <v>0</v>
      </c>
      <c r="P3">
        <f t="shared" si="8"/>
        <v>0</v>
      </c>
      <c r="Q3">
        <v>390</v>
      </c>
      <c r="R3" s="2">
        <v>2700000</v>
      </c>
      <c r="S3" s="8" t="s">
        <v>21</v>
      </c>
      <c r="T3" s="8"/>
    </row>
    <row r="4" spans="1:20" x14ac:dyDescent="0.25">
      <c r="A4" s="4">
        <f t="shared" si="0"/>
        <v>0</v>
      </c>
      <c r="B4" s="4">
        <f t="shared" si="1"/>
        <v>390</v>
      </c>
      <c r="C4" s="4">
        <f t="shared" si="9"/>
        <v>468</v>
      </c>
      <c r="D4" s="4">
        <f t="shared" si="2"/>
        <v>561.6</v>
      </c>
      <c r="E4" s="16">
        <f t="shared" si="3"/>
        <v>2200000</v>
      </c>
      <c r="F4" s="10">
        <f t="shared" si="4"/>
        <v>5641</v>
      </c>
      <c r="G4" s="10">
        <f t="shared" si="5"/>
        <v>4701</v>
      </c>
      <c r="H4" s="10">
        <f t="shared" si="6"/>
        <v>3917</v>
      </c>
      <c r="I4" s="4" t="e">
        <f>#REF!</f>
        <v>#REF!</v>
      </c>
      <c r="J4" s="4" t="str">
        <f t="shared" si="7"/>
        <v>happinest palghar</v>
      </c>
      <c r="O4">
        <v>0</v>
      </c>
      <c r="P4">
        <f t="shared" si="8"/>
        <v>0</v>
      </c>
      <c r="Q4">
        <v>390</v>
      </c>
      <c r="R4" s="2">
        <v>2200000</v>
      </c>
      <c r="S4" s="8" t="s">
        <v>21</v>
      </c>
      <c r="T4" s="8"/>
    </row>
    <row r="5" spans="1:20" x14ac:dyDescent="0.25">
      <c r="A5" s="4">
        <f t="shared" si="0"/>
        <v>0</v>
      </c>
      <c r="B5" s="4">
        <f t="shared" si="1"/>
        <v>290</v>
      </c>
      <c r="C5" s="4">
        <f t="shared" si="9"/>
        <v>348</v>
      </c>
      <c r="D5" s="4">
        <f t="shared" si="2"/>
        <v>417.59999999999997</v>
      </c>
      <c r="E5" s="16">
        <f t="shared" si="3"/>
        <v>1900000</v>
      </c>
      <c r="F5" s="15">
        <f t="shared" si="4"/>
        <v>6552</v>
      </c>
      <c r="G5" s="10">
        <f t="shared" si="5"/>
        <v>5460</v>
      </c>
      <c r="H5" s="10">
        <f t="shared" si="6"/>
        <v>4550</v>
      </c>
      <c r="I5" s="4" t="e">
        <f>#REF!</f>
        <v>#REF!</v>
      </c>
      <c r="J5" s="4" t="str">
        <f t="shared" si="7"/>
        <v>happinest palghar</v>
      </c>
      <c r="O5">
        <v>0</v>
      </c>
      <c r="P5">
        <f t="shared" si="8"/>
        <v>0</v>
      </c>
      <c r="Q5">
        <v>290</v>
      </c>
      <c r="R5" s="2">
        <v>1900000</v>
      </c>
      <c r="S5" s="8" t="s">
        <v>21</v>
      </c>
      <c r="T5" s="8"/>
    </row>
    <row r="6" spans="1:20" x14ac:dyDescent="0.25">
      <c r="A6" s="4">
        <f t="shared" si="0"/>
        <v>0</v>
      </c>
      <c r="B6" s="4">
        <f t="shared" si="1"/>
        <v>291</v>
      </c>
      <c r="C6" s="4">
        <f t="shared" si="9"/>
        <v>349.2</v>
      </c>
      <c r="D6" s="4">
        <f t="shared" si="2"/>
        <v>419.03999999999996</v>
      </c>
      <c r="E6" s="16">
        <f t="shared" si="3"/>
        <v>1700000</v>
      </c>
      <c r="F6" s="10">
        <f t="shared" si="4"/>
        <v>5842</v>
      </c>
      <c r="G6" s="10">
        <f t="shared" si="5"/>
        <v>4868</v>
      </c>
      <c r="H6" s="10">
        <f t="shared" si="6"/>
        <v>4057</v>
      </c>
      <c r="I6" s="4" t="e">
        <f>#REF!</f>
        <v>#REF!</v>
      </c>
      <c r="J6" s="4" t="str">
        <f t="shared" si="7"/>
        <v>happinest palghar</v>
      </c>
      <c r="O6">
        <v>0</v>
      </c>
      <c r="P6">
        <f t="shared" si="8"/>
        <v>0</v>
      </c>
      <c r="Q6">
        <v>291</v>
      </c>
      <c r="R6" s="2">
        <v>1700000</v>
      </c>
      <c r="S6" s="8" t="s">
        <v>21</v>
      </c>
      <c r="T6" s="8"/>
    </row>
    <row r="7" spans="1:20" x14ac:dyDescent="0.25">
      <c r="A7" s="4">
        <f t="shared" si="0"/>
        <v>0</v>
      </c>
      <c r="B7" s="4">
        <f t="shared" si="1"/>
        <v>230</v>
      </c>
      <c r="C7" s="4">
        <f t="shared" si="9"/>
        <v>276</v>
      </c>
      <c r="D7" s="4">
        <f t="shared" si="2"/>
        <v>331.2</v>
      </c>
      <c r="E7" s="16">
        <f t="shared" si="3"/>
        <v>1400000</v>
      </c>
      <c r="F7" s="15">
        <f t="shared" si="4"/>
        <v>6087</v>
      </c>
      <c r="G7" s="10">
        <f t="shared" si="5"/>
        <v>5072</v>
      </c>
      <c r="H7" s="10">
        <f t="shared" si="6"/>
        <v>4227</v>
      </c>
      <c r="I7" s="4" t="e">
        <f>#REF!</f>
        <v>#REF!</v>
      </c>
      <c r="J7" s="4" t="str">
        <f t="shared" si="7"/>
        <v>happinest palghar</v>
      </c>
      <c r="O7">
        <v>0</v>
      </c>
      <c r="P7">
        <f t="shared" si="8"/>
        <v>0</v>
      </c>
      <c r="Q7">
        <v>230</v>
      </c>
      <c r="R7" s="2">
        <v>1400000</v>
      </c>
      <c r="S7" s="8" t="s">
        <v>21</v>
      </c>
      <c r="T7" s="8"/>
    </row>
    <row r="8" spans="1:20" x14ac:dyDescent="0.25">
      <c r="A8" s="4">
        <f t="shared" si="0"/>
        <v>0</v>
      </c>
      <c r="B8" s="4">
        <f t="shared" si="1"/>
        <v>541.96739999999988</v>
      </c>
      <c r="C8" s="4">
        <f t="shared" si="9"/>
        <v>650.36087999999984</v>
      </c>
      <c r="D8" s="4">
        <f t="shared" si="2"/>
        <v>780.43305599999974</v>
      </c>
      <c r="E8" s="16">
        <f t="shared" si="3"/>
        <v>2765672</v>
      </c>
      <c r="F8" s="10">
        <f t="shared" si="4"/>
        <v>5103</v>
      </c>
      <c r="G8" s="10">
        <f t="shared" si="5"/>
        <v>4253</v>
      </c>
      <c r="H8" s="10">
        <f t="shared" si="6"/>
        <v>3544</v>
      </c>
      <c r="I8" s="4" t="e">
        <f>#REF!</f>
        <v>#REF!</v>
      </c>
      <c r="J8" s="4" t="str">
        <f t="shared" si="7"/>
        <v>19.05.23</v>
      </c>
      <c r="O8">
        <v>0</v>
      </c>
      <c r="P8">
        <f t="shared" si="8"/>
        <v>0</v>
      </c>
      <c r="Q8">
        <f>T8*10.764</f>
        <v>541.96739999999988</v>
      </c>
      <c r="R8" s="2">
        <v>2765672</v>
      </c>
      <c r="S8" s="8" t="s">
        <v>22</v>
      </c>
      <c r="T8" s="8">
        <f>44+2.51+3.84</f>
        <v>50.349999999999994</v>
      </c>
    </row>
    <row r="9" spans="1:20" x14ac:dyDescent="0.25">
      <c r="A9" s="4">
        <f t="shared" si="0"/>
        <v>0</v>
      </c>
      <c r="B9" s="4">
        <f t="shared" si="1"/>
        <v>391.27139999999997</v>
      </c>
      <c r="C9" s="4">
        <f t="shared" si="9"/>
        <v>469.52567999999997</v>
      </c>
      <c r="D9" s="4">
        <f t="shared" si="2"/>
        <v>563.43081599999994</v>
      </c>
      <c r="E9" s="16">
        <f t="shared" si="3"/>
        <v>1932240</v>
      </c>
      <c r="F9" s="10">
        <f t="shared" si="4"/>
        <v>4938</v>
      </c>
      <c r="G9" s="10">
        <f t="shared" si="5"/>
        <v>4115</v>
      </c>
      <c r="H9" s="10">
        <f t="shared" si="6"/>
        <v>3429</v>
      </c>
      <c r="I9" s="4" t="e">
        <f>#REF!</f>
        <v>#REF!</v>
      </c>
      <c r="J9" s="4" t="str">
        <f t="shared" si="7"/>
        <v>30.06.23</v>
      </c>
      <c r="O9">
        <v>0</v>
      </c>
      <c r="P9">
        <f t="shared" si="8"/>
        <v>0</v>
      </c>
      <c r="Q9">
        <f>36.35*10.764</f>
        <v>391.27139999999997</v>
      </c>
      <c r="R9" s="2">
        <v>1932240</v>
      </c>
      <c r="S9" s="8" t="s">
        <v>23</v>
      </c>
      <c r="T9" s="8"/>
    </row>
    <row r="10" spans="1:20" x14ac:dyDescent="0.25">
      <c r="A10" s="4">
        <f t="shared" si="0"/>
        <v>0</v>
      </c>
      <c r="B10" s="4">
        <f t="shared" si="1"/>
        <v>541.96739999999988</v>
      </c>
      <c r="C10" s="4">
        <f t="shared" si="9"/>
        <v>650.36087999999984</v>
      </c>
      <c r="D10" s="4">
        <f t="shared" si="2"/>
        <v>780.43305599999974</v>
      </c>
      <c r="E10" s="16">
        <f t="shared" si="3"/>
        <v>2817640</v>
      </c>
      <c r="F10" s="10">
        <f t="shared" si="4"/>
        <v>5199</v>
      </c>
      <c r="G10" s="10">
        <f t="shared" si="5"/>
        <v>4332</v>
      </c>
      <c r="H10" s="10">
        <f t="shared" si="6"/>
        <v>3610</v>
      </c>
      <c r="I10" s="4" t="e">
        <f>#REF!</f>
        <v>#REF!</v>
      </c>
      <c r="J10" s="4" t="str">
        <f t="shared" si="7"/>
        <v>04.07.23</v>
      </c>
      <c r="O10">
        <v>0</v>
      </c>
      <c r="P10">
        <f t="shared" si="8"/>
        <v>0</v>
      </c>
      <c r="Q10">
        <f>Q8</f>
        <v>541.96739999999988</v>
      </c>
      <c r="R10" s="2">
        <v>2817640</v>
      </c>
      <c r="S10" s="8" t="s">
        <v>24</v>
      </c>
      <c r="T10" s="8"/>
    </row>
    <row r="11" spans="1:20" x14ac:dyDescent="0.25">
      <c r="A11" s="4">
        <f t="shared" si="0"/>
        <v>0</v>
      </c>
      <c r="B11" s="4">
        <f t="shared" si="1"/>
        <v>290.19743999999997</v>
      </c>
      <c r="C11" s="4">
        <f t="shared" si="9"/>
        <v>348.23692799999998</v>
      </c>
      <c r="D11" s="4">
        <f t="shared" si="2"/>
        <v>417.88431359999998</v>
      </c>
      <c r="E11" s="16">
        <f t="shared" si="3"/>
        <v>1603196</v>
      </c>
      <c r="F11" s="10">
        <f t="shared" si="4"/>
        <v>5525</v>
      </c>
      <c r="G11" s="10">
        <f t="shared" si="5"/>
        <v>4604</v>
      </c>
      <c r="H11" s="10">
        <f t="shared" si="6"/>
        <v>3836</v>
      </c>
      <c r="I11" s="4" t="e">
        <f>#REF!</f>
        <v>#REF!</v>
      </c>
      <c r="J11" s="4" t="str">
        <f t="shared" si="7"/>
        <v>25.08.23</v>
      </c>
      <c r="O11">
        <v>0</v>
      </c>
      <c r="P11">
        <f t="shared" si="8"/>
        <v>0</v>
      </c>
      <c r="Q11">
        <f>26.96*10.764</f>
        <v>290.19743999999997</v>
      </c>
      <c r="R11" s="2">
        <v>1603196</v>
      </c>
      <c r="S11" s="8" t="s">
        <v>25</v>
      </c>
      <c r="T11" s="8"/>
    </row>
    <row r="12" spans="1:20" x14ac:dyDescent="0.25">
      <c r="A12" s="4">
        <f t="shared" si="0"/>
        <v>0</v>
      </c>
      <c r="B12" s="4">
        <f t="shared" si="1"/>
        <v>290.19743999999997</v>
      </c>
      <c r="C12" s="4">
        <f t="shared" si="9"/>
        <v>348.23692799999998</v>
      </c>
      <c r="D12" s="4">
        <f t="shared" si="2"/>
        <v>417.88431359999998</v>
      </c>
      <c r="E12" s="16">
        <f t="shared" si="3"/>
        <v>1679122</v>
      </c>
      <c r="F12" s="15">
        <f t="shared" si="4"/>
        <v>5786</v>
      </c>
      <c r="G12" s="10">
        <f t="shared" si="5"/>
        <v>4822</v>
      </c>
      <c r="H12" s="10">
        <f t="shared" si="6"/>
        <v>4018</v>
      </c>
      <c r="I12" s="4" t="e">
        <f>#REF!</f>
        <v>#REF!</v>
      </c>
      <c r="J12" s="4" t="str">
        <f t="shared" si="7"/>
        <v>29.08.23</v>
      </c>
      <c r="O12">
        <v>0</v>
      </c>
      <c r="P12">
        <f t="shared" si="8"/>
        <v>0</v>
      </c>
      <c r="Q12">
        <f>26.96*10.764</f>
        <v>290.19743999999997</v>
      </c>
      <c r="R12" s="2">
        <v>1679122</v>
      </c>
      <c r="S12" s="8" t="s">
        <v>26</v>
      </c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f t="shared" ref="Q13" si="11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8" spans="3:24" x14ac:dyDescent="0.25">
      <c r="G18" t="s">
        <v>20</v>
      </c>
    </row>
    <row r="20" spans="3:24" x14ac:dyDescent="0.25">
      <c r="G20" t="s">
        <v>13</v>
      </c>
      <c r="H20">
        <v>269</v>
      </c>
      <c r="I20">
        <f>24.96*10.764</f>
        <v>268.66944000000001</v>
      </c>
    </row>
    <row r="21" spans="3:24" x14ac:dyDescent="0.25">
      <c r="G21" t="s">
        <v>14</v>
      </c>
      <c r="H21">
        <v>21</v>
      </c>
      <c r="I21">
        <f>1.91*10.764</f>
        <v>20.559239999999999</v>
      </c>
    </row>
    <row r="22" spans="3:24" x14ac:dyDescent="0.25">
      <c r="G22" s="6"/>
      <c r="H22" s="6">
        <f>H21+H20</f>
        <v>290</v>
      </c>
      <c r="J22">
        <f>H22*1.6</f>
        <v>464</v>
      </c>
    </row>
    <row r="23" spans="3:24" x14ac:dyDescent="0.25">
      <c r="G23" t="s">
        <v>15</v>
      </c>
      <c r="H23">
        <v>5800</v>
      </c>
      <c r="J23">
        <v>2800</v>
      </c>
    </row>
    <row r="24" spans="3:24" x14ac:dyDescent="0.25">
      <c r="C24" t="s">
        <v>18</v>
      </c>
      <c r="G24" t="s">
        <v>16</v>
      </c>
      <c r="H24">
        <f>H23*H22</f>
        <v>1682000</v>
      </c>
      <c r="J24">
        <f>J23*J22</f>
        <v>1299200</v>
      </c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C25" t="s">
        <v>13</v>
      </c>
      <c r="D25">
        <v>290</v>
      </c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C26" t="s">
        <v>15</v>
      </c>
      <c r="D26">
        <v>6300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C27" t="s">
        <v>16</v>
      </c>
      <c r="D27">
        <f>D26*D25</f>
        <v>1827000</v>
      </c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G28" t="s">
        <v>17</v>
      </c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G29" t="s">
        <v>19</v>
      </c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G30" t="s">
        <v>27</v>
      </c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2" zoomScale="85" zoomScaleNormal="85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2023-10-05T11:22:45Z</dcterms:modified>
</cp:coreProperties>
</file>