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South Vadodra_Sachin Bhausaheb Zhambare\"/>
    </mc:Choice>
  </mc:AlternateContent>
  <xr:revisionPtr revIDLastSave="0" documentId="13_ncr:1_{5D032F6D-37F6-49F3-A380-E923780EBBD9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  <sheet name="Sheet15" sheetId="30" r:id="rId19"/>
    <sheet name="Sheet16" sheetId="31" r:id="rId2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4" l="1"/>
  <c r="G28" i="4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P17" i="4"/>
  <c r="J17" i="4"/>
  <c r="I17" i="4"/>
  <c r="B15" i="4"/>
  <c r="C15" i="4" s="1"/>
  <c r="D15" i="4" s="1"/>
  <c r="P15" i="4"/>
  <c r="J15" i="4"/>
  <c r="I15" i="4"/>
  <c r="P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B16" i="4" s="1"/>
  <c r="C16" i="4" s="1"/>
  <c r="D16" i="4" s="1"/>
  <c r="J16" i="4"/>
  <c r="I16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G33" i="4"/>
  <c r="C20" i="25"/>
  <c r="C16" i="25"/>
  <c r="C17" i="25" s="1"/>
  <c r="G15" i="4" l="1"/>
  <c r="F14" i="4"/>
  <c r="H12" i="4"/>
  <c r="H29" i="4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 l="1"/>
  <c r="H17" i="4" s="1"/>
</calcChain>
</file>

<file path=xl/sharedStrings.xml><?xml version="1.0" encoding="utf-8"?>
<sst xmlns="http://schemas.openxmlformats.org/spreadsheetml/2006/main" count="140" uniqueCount="98">
  <si>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</si>
  <si>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</si>
  <si>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</si>
  <si>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</si>
  <si>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</si>
  <si>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</si>
  <si>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</si>
  <si>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</si>
  <si>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</si>
  <si>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</si>
  <si>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</si>
  <si>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</si>
  <si>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</si>
  <si>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</si>
  <si>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</si>
  <si>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</si>
  <si>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</si>
  <si>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</si>
  <si>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</si>
  <si>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</si>
  <si>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</si>
  <si>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</si>
  <si>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</si>
  <si>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</si>
  <si>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</si>
  <si>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</si>
  <si>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</si>
  <si>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</si>
  <si>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</si>
  <si>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</si>
  <si>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</si>
  <si>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</si>
  <si>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</si>
  <si>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</si>
  <si>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</si>
  <si>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</si>
  <si>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</si>
  <si>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</si>
  <si>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</si>
  <si>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</si>
  <si>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</si>
  <si>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</si>
  <si>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</si>
  <si>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</si>
  <si>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</si>
  <si>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</si>
  <si>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</si>
  <si>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</si>
  <si>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</si>
  <si>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</si>
  <si>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</si>
  <si>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</si>
  <si>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</si>
  <si>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</si>
  <si>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</si>
  <si>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</si>
  <si>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</si>
  <si>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</si>
  <si>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</si>
  <si>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</si>
  <si>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</si>
  <si>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</si>
  <si>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</si>
  <si>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</si>
  <si>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</si>
  <si>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</si>
  <si>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</si>
  <si>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</si>
  <si>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</si>
  <si>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</si>
  <si>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</si>
  <si>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</si>
  <si>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</si>
  <si>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</si>
  <si>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</si>
  <si>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</si>
  <si>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</si>
  <si>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</si>
  <si>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</si>
  <si>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</si>
  <si>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</si>
  <si>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</si>
  <si>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</si>
  <si>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</si>
  <si>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SS AREA</t>
  </si>
  <si>
    <t>14.10.2020</t>
  </si>
  <si>
    <t>IGR-09.05.23</t>
  </si>
  <si>
    <t>IGR-27.04.23</t>
  </si>
  <si>
    <t>IGR-06.04.23</t>
  </si>
  <si>
    <t>IGR-06.03.23</t>
  </si>
  <si>
    <t>IGR-06.02.23</t>
  </si>
  <si>
    <t>IGR-24.01.23</t>
  </si>
  <si>
    <t>IGR-26.09.23</t>
  </si>
  <si>
    <t>IGR-28.08.23</t>
  </si>
  <si>
    <t>IGR-31.07.23</t>
  </si>
  <si>
    <t>IGR-14.07.23</t>
  </si>
  <si>
    <t>TACA</t>
  </si>
  <si>
    <t>BALC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</si>
</sst>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61DC71-6CA6-DEE7-5C9D-42AFB262D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12CC04-A8B9-7A13-0738-4F3E32EB3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468747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5A2591-0E34-AF25-7964-88B04FCBD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9547" cy="880232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440168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1BC4E2-E7D8-A893-A3F0-C7F756E3A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60968" cy="882138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506852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B224B1-7F27-F540-B36C-64249EA05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27652" cy="876422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211962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705C7A-5697-767E-5FAF-A8244A5F4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80762" cy="890711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516123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2B1BE3-7C9B-14DE-217C-ABDC199A0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08123" cy="864038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125629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99B44-03CF-C463-F3CC-E1D431EE7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27229" cy="8554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6A358E-0F87-0C6D-166B-B7805AEA4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D6F5F0-1A7C-DC7F-CA4A-1DB1F6D9D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F36356-B2B2-66E6-5B60-ECA3A2B25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E28A74-903E-7FBB-4778-0A81356E2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7ED834-FA75-114C-AD69-B83441182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F98A00-0330-02EC-8EBC-7426BA495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F1FB58-96DF-0810-42B1-71C52AC84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249698-EB7D-C5CB-B67D-6620C19CA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19" sqref="P1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9B687-48A0-40A3-9850-2BE4B0A6BA6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07B4B-07F7-4896-96C8-1FFA74D16E06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C58B3-4D41-4A52-9D9D-149F8FAA526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2F2F9-F226-46F6-8D29-A229A76CCBE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20E20-2FA3-406A-9C1C-4D4D2E53411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46EEF-8DB8-4B60-8860-59C4B0312D5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I30" sqref="I3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23100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3000</v>
      </c>
      <c r="D4" s="24"/>
      <c r="F4" s="19"/>
    </row>
    <row r="5" spans="1:6" x14ac:dyDescent="0.25">
      <c r="A5" s="16" t="s">
        <v>15</v>
      </c>
      <c r="B5" s="20"/>
      <c r="C5" s="21">
        <f>C3-C4</f>
        <v>20100</v>
      </c>
      <c r="D5" s="24"/>
      <c r="F5" s="19"/>
    </row>
    <row r="6" spans="1:6" x14ac:dyDescent="0.25">
      <c r="A6" s="16" t="s">
        <v>16</v>
      </c>
      <c r="B6" s="20"/>
      <c r="C6" s="21">
        <f>C4</f>
        <v>3000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3000</v>
      </c>
      <c r="D13" s="24"/>
      <c r="F13" s="19"/>
    </row>
    <row r="14" spans="1:6" x14ac:dyDescent="0.25">
      <c r="A14" s="16" t="s">
        <v>15</v>
      </c>
      <c r="B14" s="20"/>
      <c r="C14" s="21">
        <f>C5</f>
        <v>20100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23100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724</v>
      </c>
      <c r="D18" s="26"/>
      <c r="F18" s="19"/>
    </row>
    <row r="19" spans="1:6" x14ac:dyDescent="0.25">
      <c r="A19" s="16" t="s">
        <v>73</v>
      </c>
      <c r="B19" s="6"/>
      <c r="C19" s="32">
        <f>C18*C16</f>
        <v>16724400</v>
      </c>
      <c r="D19" s="33"/>
      <c r="E19" s="70"/>
      <c r="F19" s="34"/>
    </row>
    <row r="20" spans="1:6" x14ac:dyDescent="0.25">
      <c r="A20" s="16" t="s">
        <v>24</v>
      </c>
      <c r="C20" s="35">
        <f>C19*90%</f>
        <v>15051960</v>
      </c>
      <c r="D20" s="32"/>
      <c r="F20" s="19"/>
    </row>
    <row r="21" spans="1:6" x14ac:dyDescent="0.25">
      <c r="A21" s="16" t="s">
        <v>25</v>
      </c>
      <c r="C21" s="35">
        <f>C19*80%</f>
        <v>13379520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2172000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34842.5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R24" sqref="R2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505</v>
      </c>
      <c r="C2" s="4">
        <f t="shared" ref="C2:C16" si="1">B2*1.2</f>
        <v>606</v>
      </c>
      <c r="D2" s="4">
        <f t="shared" ref="D2:D16" si="2">C2*1.2</f>
        <v>727.19999999999993</v>
      </c>
      <c r="E2" s="5">
        <f t="shared" ref="E2:E16" si="3">R2</f>
        <v>9882883</v>
      </c>
      <c r="F2" s="4">
        <f t="shared" ref="F2:F15" si="4">ROUND((E2/B2),0)</f>
        <v>19570</v>
      </c>
      <c r="G2" s="4">
        <f t="shared" ref="G2:G15" si="5">ROUND((E2/C2),0)</f>
        <v>16308</v>
      </c>
      <c r="H2" s="4">
        <f t="shared" ref="H2:H15" si="6">ROUND((E2/D2),0)</f>
        <v>13590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505</v>
      </c>
      <c r="R2" s="2">
        <v>9882883</v>
      </c>
      <c r="S2" s="2" t="s">
        <v>86</v>
      </c>
    </row>
    <row r="3" spans="1:19" x14ac:dyDescent="0.25">
      <c r="A3" s="4">
        <v>2</v>
      </c>
      <c r="B3" s="4">
        <f t="shared" si="0"/>
        <v>505</v>
      </c>
      <c r="C3" s="4">
        <f t="shared" si="1"/>
        <v>606</v>
      </c>
      <c r="D3" s="4">
        <f t="shared" si="2"/>
        <v>727.19999999999993</v>
      </c>
      <c r="E3" s="5">
        <f t="shared" si="3"/>
        <v>9972973</v>
      </c>
      <c r="F3" s="4">
        <f t="shared" si="4"/>
        <v>19748</v>
      </c>
      <c r="G3" s="4">
        <f t="shared" si="5"/>
        <v>16457</v>
      </c>
      <c r="H3" s="4">
        <f t="shared" si="6"/>
        <v>13714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505</v>
      </c>
      <c r="R3" s="2">
        <v>9972973</v>
      </c>
      <c r="S3" s="2" t="s">
        <v>87</v>
      </c>
    </row>
    <row r="4" spans="1:19" x14ac:dyDescent="0.25">
      <c r="A4" s="4">
        <v>3</v>
      </c>
      <c r="B4" s="4">
        <f t="shared" si="0"/>
        <v>715</v>
      </c>
      <c r="C4" s="4">
        <f t="shared" si="1"/>
        <v>858</v>
      </c>
      <c r="D4" s="4">
        <f t="shared" si="2"/>
        <v>1029.5999999999999</v>
      </c>
      <c r="E4" s="5">
        <f t="shared" si="3"/>
        <v>15018018</v>
      </c>
      <c r="F4" s="4">
        <f t="shared" si="4"/>
        <v>21004</v>
      </c>
      <c r="G4" s="4">
        <f t="shared" si="5"/>
        <v>17504</v>
      </c>
      <c r="H4" s="4">
        <f t="shared" si="6"/>
        <v>14586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715</v>
      </c>
      <c r="R4" s="2">
        <v>15018018</v>
      </c>
      <c r="S4" s="2" t="s">
        <v>88</v>
      </c>
    </row>
    <row r="5" spans="1:19" x14ac:dyDescent="0.25">
      <c r="A5" s="4">
        <v>4</v>
      </c>
      <c r="B5" s="4">
        <f t="shared" si="0"/>
        <v>715</v>
      </c>
      <c r="C5" s="4">
        <f t="shared" si="1"/>
        <v>858</v>
      </c>
      <c r="D5" s="4">
        <f t="shared" si="2"/>
        <v>1029.5999999999999</v>
      </c>
      <c r="E5" s="5">
        <f t="shared" si="3"/>
        <v>15108108</v>
      </c>
      <c r="F5" s="4">
        <f t="shared" si="4"/>
        <v>21130</v>
      </c>
      <c r="G5" s="4">
        <f t="shared" si="5"/>
        <v>17609</v>
      </c>
      <c r="H5" s="4">
        <f t="shared" si="6"/>
        <v>14674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715</v>
      </c>
      <c r="R5" s="2">
        <v>15108108</v>
      </c>
      <c r="S5" s="2" t="s">
        <v>89</v>
      </c>
    </row>
    <row r="6" spans="1:19" x14ac:dyDescent="0.25">
      <c r="A6" s="4">
        <v>5</v>
      </c>
      <c r="B6" s="4">
        <f t="shared" si="0"/>
        <v>1260</v>
      </c>
      <c r="C6" s="4">
        <f t="shared" si="1"/>
        <v>1512</v>
      </c>
      <c r="D6" s="4">
        <f t="shared" si="2"/>
        <v>1814.3999999999999</v>
      </c>
      <c r="E6" s="5">
        <f t="shared" si="3"/>
        <v>21549550</v>
      </c>
      <c r="F6" s="4">
        <f t="shared" si="4"/>
        <v>17103</v>
      </c>
      <c r="G6" s="4">
        <f t="shared" si="5"/>
        <v>14252</v>
      </c>
      <c r="H6" s="4">
        <f t="shared" si="6"/>
        <v>11877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1260</v>
      </c>
      <c r="R6" s="2">
        <v>21549550</v>
      </c>
      <c r="S6" s="2" t="s">
        <v>90</v>
      </c>
    </row>
    <row r="7" spans="1:19" x14ac:dyDescent="0.25">
      <c r="A7" s="4">
        <v>6</v>
      </c>
      <c r="B7" s="4">
        <f t="shared" si="0"/>
        <v>505</v>
      </c>
      <c r="C7" s="4">
        <f t="shared" si="1"/>
        <v>606</v>
      </c>
      <c r="D7" s="4">
        <f t="shared" si="2"/>
        <v>727.19999999999993</v>
      </c>
      <c r="E7" s="5">
        <f t="shared" si="3"/>
        <v>9252252</v>
      </c>
      <c r="F7" s="4">
        <f t="shared" si="4"/>
        <v>18321</v>
      </c>
      <c r="G7" s="4">
        <f t="shared" si="5"/>
        <v>15268</v>
      </c>
      <c r="H7" s="4">
        <f t="shared" si="6"/>
        <v>12723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505</v>
      </c>
      <c r="R7" s="2">
        <v>9252252</v>
      </c>
      <c r="S7" s="2" t="s">
        <v>91</v>
      </c>
    </row>
    <row r="8" spans="1:19" x14ac:dyDescent="0.25">
      <c r="A8" s="4">
        <v>7</v>
      </c>
      <c r="B8" s="4">
        <f t="shared" si="0"/>
        <v>715</v>
      </c>
      <c r="C8" s="4">
        <f t="shared" si="1"/>
        <v>858</v>
      </c>
      <c r="D8" s="4">
        <f t="shared" si="2"/>
        <v>1029.5999999999999</v>
      </c>
      <c r="E8" s="5">
        <f t="shared" si="3"/>
        <v>15108108</v>
      </c>
      <c r="F8" s="4">
        <f t="shared" si="4"/>
        <v>21130</v>
      </c>
      <c r="G8" s="4">
        <f t="shared" si="5"/>
        <v>17609</v>
      </c>
      <c r="H8" s="4">
        <f t="shared" si="6"/>
        <v>14674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715</v>
      </c>
      <c r="R8" s="2">
        <v>15108108</v>
      </c>
      <c r="S8" s="2" t="s">
        <v>92</v>
      </c>
    </row>
    <row r="9" spans="1:19" x14ac:dyDescent="0.25">
      <c r="A9" s="4">
        <v>8</v>
      </c>
      <c r="B9" s="4">
        <f t="shared" si="0"/>
        <v>505</v>
      </c>
      <c r="C9" s="4">
        <f t="shared" si="1"/>
        <v>606</v>
      </c>
      <c r="D9" s="4">
        <f t="shared" si="2"/>
        <v>727.19999999999993</v>
      </c>
      <c r="E9" s="5">
        <f t="shared" si="3"/>
        <v>9882883</v>
      </c>
      <c r="F9" s="4">
        <f t="shared" si="4"/>
        <v>19570</v>
      </c>
      <c r="G9" s="4">
        <f t="shared" si="5"/>
        <v>16308</v>
      </c>
      <c r="H9" s="4">
        <f t="shared" si="6"/>
        <v>13590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505</v>
      </c>
      <c r="R9" s="2">
        <v>9882883</v>
      </c>
      <c r="S9" s="2" t="s">
        <v>93</v>
      </c>
    </row>
    <row r="10" spans="1:19" x14ac:dyDescent="0.25">
      <c r="A10" s="4">
        <v>9</v>
      </c>
      <c r="B10" s="4">
        <f t="shared" si="0"/>
        <v>707</v>
      </c>
      <c r="C10" s="4">
        <f t="shared" si="1"/>
        <v>848.4</v>
      </c>
      <c r="D10" s="4">
        <f t="shared" si="2"/>
        <v>1018.0799999999999</v>
      </c>
      <c r="E10" s="5">
        <f t="shared" si="3"/>
        <v>15288288</v>
      </c>
      <c r="F10" s="77">
        <f t="shared" si="4"/>
        <v>21624</v>
      </c>
      <c r="G10" s="77">
        <f t="shared" si="5"/>
        <v>18020</v>
      </c>
      <c r="H10" s="77">
        <f t="shared" si="6"/>
        <v>15017</v>
      </c>
      <c r="I10" s="77">
        <f t="shared" si="7"/>
        <v>0</v>
      </c>
      <c r="J10" s="77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707</v>
      </c>
      <c r="R10" s="78">
        <v>15288288</v>
      </c>
      <c r="S10" s="78" t="s">
        <v>94</v>
      </c>
    </row>
    <row r="11" spans="1:19" x14ac:dyDescent="0.25">
      <c r="A11" s="4">
        <v>10</v>
      </c>
      <c r="B11" s="4">
        <f t="shared" si="0"/>
        <v>724</v>
      </c>
      <c r="C11" s="4">
        <f t="shared" si="1"/>
        <v>868.8</v>
      </c>
      <c r="D11" s="4">
        <f t="shared" si="2"/>
        <v>1042.56</v>
      </c>
      <c r="E11" s="5">
        <f t="shared" si="3"/>
        <v>15288288</v>
      </c>
      <c r="F11" s="77">
        <f t="shared" si="4"/>
        <v>21116</v>
      </c>
      <c r="G11" s="77">
        <f t="shared" si="5"/>
        <v>17597</v>
      </c>
      <c r="H11" s="77">
        <f t="shared" si="6"/>
        <v>14664</v>
      </c>
      <c r="I11" s="77">
        <f t="shared" si="7"/>
        <v>0</v>
      </c>
      <c r="J11" s="77">
        <f t="shared" si="8"/>
        <v>0</v>
      </c>
      <c r="K11" s="7"/>
      <c r="L11" s="7"/>
      <c r="M11" s="7"/>
      <c r="N11" s="7"/>
      <c r="O11" s="7">
        <v>0</v>
      </c>
      <c r="P11" s="7">
        <f t="shared" ref="P11:P15" si="10">O11/1.2</f>
        <v>0</v>
      </c>
      <c r="Q11" s="7">
        <v>724</v>
      </c>
      <c r="R11" s="78">
        <v>15288288</v>
      </c>
      <c r="S11" s="78" t="s">
        <v>95</v>
      </c>
    </row>
    <row r="12" spans="1:19" x14ac:dyDescent="0.25">
      <c r="A12" s="4">
        <v>11</v>
      </c>
      <c r="B12" s="4">
        <f t="shared" si="0"/>
        <v>715</v>
      </c>
      <c r="C12" s="4">
        <f t="shared" si="1"/>
        <v>858</v>
      </c>
      <c r="D12" s="4">
        <f t="shared" si="2"/>
        <v>1029.5999999999999</v>
      </c>
      <c r="E12" s="5">
        <f t="shared" si="3"/>
        <v>17000000</v>
      </c>
      <c r="F12" s="4">
        <f t="shared" si="4"/>
        <v>23776</v>
      </c>
      <c r="G12" s="4">
        <f t="shared" si="5"/>
        <v>19814</v>
      </c>
      <c r="H12" s="4">
        <f t="shared" si="6"/>
        <v>16511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v>715</v>
      </c>
      <c r="R12" s="2">
        <v>17000000</v>
      </c>
      <c r="S12" s="2"/>
    </row>
    <row r="13" spans="1:19" x14ac:dyDescent="0.25">
      <c r="A13" s="4">
        <v>12</v>
      </c>
      <c r="B13" s="4">
        <f t="shared" si="0"/>
        <v>638</v>
      </c>
      <c r="C13" s="4">
        <f t="shared" si="1"/>
        <v>765.6</v>
      </c>
      <c r="D13" s="4">
        <f t="shared" si="2"/>
        <v>918.72</v>
      </c>
      <c r="E13" s="5">
        <f t="shared" si="3"/>
        <v>16800000</v>
      </c>
      <c r="F13" s="4">
        <f t="shared" si="4"/>
        <v>26332</v>
      </c>
      <c r="G13" s="4">
        <f t="shared" si="5"/>
        <v>21944</v>
      </c>
      <c r="H13" s="4">
        <f t="shared" si="6"/>
        <v>18286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v>638</v>
      </c>
      <c r="R13" s="2">
        <v>16800000</v>
      </c>
      <c r="S13" s="2"/>
    </row>
    <row r="14" spans="1:19" x14ac:dyDescent="0.25">
      <c r="A14" s="4">
        <v>13</v>
      </c>
      <c r="B14" s="4">
        <f t="shared" si="0"/>
        <v>715</v>
      </c>
      <c r="C14" s="4">
        <f t="shared" si="1"/>
        <v>858</v>
      </c>
      <c r="D14" s="4">
        <f t="shared" si="2"/>
        <v>1029.5999999999999</v>
      </c>
      <c r="E14" s="5">
        <f t="shared" si="3"/>
        <v>17000000</v>
      </c>
      <c r="F14" s="77">
        <f t="shared" si="4"/>
        <v>23776</v>
      </c>
      <c r="G14" s="77">
        <f t="shared" si="5"/>
        <v>19814</v>
      </c>
      <c r="H14" s="77">
        <f t="shared" si="6"/>
        <v>16511</v>
      </c>
      <c r="I14" s="77">
        <f t="shared" si="7"/>
        <v>0</v>
      </c>
      <c r="J14" s="77">
        <f t="shared" si="8"/>
        <v>0</v>
      </c>
      <c r="K14" s="7"/>
      <c r="L14" s="7"/>
      <c r="M14" s="7"/>
      <c r="N14" s="7"/>
      <c r="O14" s="7">
        <v>0</v>
      </c>
      <c r="P14" s="7">
        <f t="shared" si="10"/>
        <v>0</v>
      </c>
      <c r="Q14" s="7">
        <v>715</v>
      </c>
      <c r="R14" s="78">
        <v>17000000</v>
      </c>
      <c r="S14" s="2"/>
    </row>
    <row r="15" spans="1:19" x14ac:dyDescent="0.25">
      <c r="A15" s="4">
        <v>14</v>
      </c>
      <c r="B15" s="4">
        <f t="shared" si="0"/>
        <v>715</v>
      </c>
      <c r="C15" s="4">
        <f t="shared" si="1"/>
        <v>858</v>
      </c>
      <c r="D15" s="4">
        <f t="shared" si="2"/>
        <v>1029.5999999999999</v>
      </c>
      <c r="E15" s="5">
        <f t="shared" si="3"/>
        <v>17100000</v>
      </c>
      <c r="F15" s="77">
        <f t="shared" si="4"/>
        <v>23916</v>
      </c>
      <c r="G15" s="77">
        <f t="shared" si="5"/>
        <v>19930</v>
      </c>
      <c r="H15" s="77">
        <f t="shared" si="6"/>
        <v>16608</v>
      </c>
      <c r="I15" s="77">
        <f t="shared" si="7"/>
        <v>0</v>
      </c>
      <c r="J15" s="77">
        <f t="shared" si="8"/>
        <v>0</v>
      </c>
      <c r="K15" s="7"/>
      <c r="L15" s="7"/>
      <c r="M15" s="7"/>
      <c r="N15" s="7"/>
      <c r="O15" s="7">
        <v>0</v>
      </c>
      <c r="P15" s="7">
        <f t="shared" si="10"/>
        <v>0</v>
      </c>
      <c r="Q15" s="7">
        <v>715</v>
      </c>
      <c r="R15" s="78">
        <v>17100000</v>
      </c>
      <c r="S15" s="2"/>
    </row>
    <row r="16" spans="1:19" x14ac:dyDescent="0.25">
      <c r="A16" s="4">
        <v>15</v>
      </c>
      <c r="B16" s="4">
        <f t="shared" si="0"/>
        <v>715</v>
      </c>
      <c r="C16" s="4">
        <f t="shared" si="1"/>
        <v>858</v>
      </c>
      <c r="D16" s="4">
        <f t="shared" si="2"/>
        <v>1029.5999999999999</v>
      </c>
      <c r="E16" s="5">
        <f t="shared" si="3"/>
        <v>18000000</v>
      </c>
      <c r="F16" s="77">
        <f t="shared" ref="F16" si="11">ROUND((E16/B16),0)</f>
        <v>25175</v>
      </c>
      <c r="G16" s="77">
        <f t="shared" ref="G16" si="12">ROUND((E16/C16),0)</f>
        <v>20979</v>
      </c>
      <c r="H16" s="77">
        <f t="shared" ref="H16" si="13">ROUND((E16/D16),0)</f>
        <v>17483</v>
      </c>
      <c r="I16" s="77">
        <f t="shared" ref="I16" si="14">T16</f>
        <v>0</v>
      </c>
      <c r="J16" s="77">
        <f t="shared" ref="J16" si="15">U16</f>
        <v>0</v>
      </c>
      <c r="K16" s="7"/>
      <c r="L16" s="7"/>
      <c r="M16" s="7"/>
      <c r="N16" s="7"/>
      <c r="O16" s="7">
        <v>0</v>
      </c>
      <c r="P16" s="7">
        <f t="shared" ref="P16" si="16">O16/1.2</f>
        <v>0</v>
      </c>
      <c r="Q16" s="7">
        <v>715</v>
      </c>
      <c r="R16" s="78">
        <v>18000000</v>
      </c>
      <c r="S16" s="2"/>
    </row>
    <row r="17" spans="1:19" x14ac:dyDescent="0.25">
      <c r="A17" s="4">
        <v>16</v>
      </c>
      <c r="B17" s="4">
        <f t="shared" ref="B17:B21" si="17">Q17</f>
        <v>719</v>
      </c>
      <c r="C17" s="4">
        <f t="shared" ref="C17:C21" si="18">B17*1.2</f>
        <v>862.8</v>
      </c>
      <c r="D17" s="4">
        <f t="shared" ref="D17:D21" si="19">C17*1.2</f>
        <v>1035.3599999999999</v>
      </c>
      <c r="E17" s="5">
        <f t="shared" ref="E17:E21" si="20">R17</f>
        <v>16200000</v>
      </c>
      <c r="F17" s="77">
        <f t="shared" ref="F17" si="21">ROUND((E17/B17),0)</f>
        <v>22531</v>
      </c>
      <c r="G17" s="77">
        <f t="shared" ref="G17" si="22">ROUND((E17/C17),0)</f>
        <v>18776</v>
      </c>
      <c r="H17" s="77">
        <f t="shared" ref="H17" si="23">ROUND((E17/D17),0)</f>
        <v>15647</v>
      </c>
      <c r="I17" s="77">
        <f t="shared" ref="I17" si="24">T17</f>
        <v>0</v>
      </c>
      <c r="J17" s="77">
        <f t="shared" ref="J17" si="25">U17</f>
        <v>0</v>
      </c>
      <c r="K17" s="7"/>
      <c r="L17" s="7"/>
      <c r="M17" s="7"/>
      <c r="N17" s="7"/>
      <c r="O17" s="7">
        <v>0</v>
      </c>
      <c r="P17" s="7">
        <f t="shared" ref="P17" si="26">O17/1.2</f>
        <v>0</v>
      </c>
      <c r="Q17" s="7">
        <v>719</v>
      </c>
      <c r="R17" s="78">
        <v>16200000</v>
      </c>
      <c r="S17" s="2"/>
    </row>
    <row r="18" spans="1:19" x14ac:dyDescent="0.25">
      <c r="A18" s="4">
        <v>17</v>
      </c>
      <c r="B18" s="4">
        <f t="shared" si="17"/>
        <v>0</v>
      </c>
      <c r="C18" s="4">
        <f t="shared" si="18"/>
        <v>0</v>
      </c>
      <c r="D18" s="4">
        <f t="shared" si="19"/>
        <v>0</v>
      </c>
      <c r="E18" s="5">
        <f t="shared" si="20"/>
        <v>0</v>
      </c>
      <c r="F18" s="4" t="e">
        <f t="shared" ref="F18:F21" si="27">ROUND((E18/B18),0)</f>
        <v>#DIV/0!</v>
      </c>
      <c r="G18" s="4" t="e">
        <f t="shared" ref="G18:G21" si="28">ROUND((E18/C18),0)</f>
        <v>#DIV/0!</v>
      </c>
      <c r="H18" s="4" t="e">
        <f t="shared" ref="H18:H21" si="29">ROUND((E18/D18),0)</f>
        <v>#DIV/0!</v>
      </c>
      <c r="I18" s="4">
        <f t="shared" ref="I18:J21" si="30">T18</f>
        <v>0</v>
      </c>
      <c r="J18" s="4">
        <f t="shared" si="30"/>
        <v>0</v>
      </c>
      <c r="O18">
        <v>0</v>
      </c>
      <c r="P18">
        <f t="shared" ref="P18" si="31">O18/1.2</f>
        <v>0</v>
      </c>
      <c r="Q18">
        <f t="shared" ref="Q18:Q21" si="32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7"/>
        <v>0</v>
      </c>
      <c r="C19" s="4">
        <f t="shared" si="18"/>
        <v>0</v>
      </c>
      <c r="D19" s="4">
        <f t="shared" si="19"/>
        <v>0</v>
      </c>
      <c r="E19" s="5">
        <f t="shared" si="20"/>
        <v>0</v>
      </c>
      <c r="F19" s="4" t="e">
        <f t="shared" si="27"/>
        <v>#DIV/0!</v>
      </c>
      <c r="G19" s="4" t="e">
        <f t="shared" si="28"/>
        <v>#DIV/0!</v>
      </c>
      <c r="H19" s="4" t="e">
        <f t="shared" si="29"/>
        <v>#DIV/0!</v>
      </c>
      <c r="I19" s="4">
        <f t="shared" si="30"/>
        <v>0</v>
      </c>
      <c r="J19" s="4">
        <f t="shared" si="30"/>
        <v>0</v>
      </c>
      <c r="O19">
        <v>0</v>
      </c>
      <c r="P19">
        <f>O19/1.2</f>
        <v>0</v>
      </c>
      <c r="Q19">
        <f t="shared" si="32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3">Q20</f>
        <v>0</v>
      </c>
      <c r="C20" s="4">
        <f t="shared" ref="C20" si="34">B20*1.2</f>
        <v>0</v>
      </c>
      <c r="D20" s="4">
        <f t="shared" ref="D20" si="35">C20*1.2</f>
        <v>0</v>
      </c>
      <c r="E20" s="5">
        <f t="shared" ref="E20" si="36">R20</f>
        <v>0</v>
      </c>
      <c r="F20" s="4" t="e">
        <f t="shared" ref="F20" si="37">ROUND((E20/B20),0)</f>
        <v>#DIV/0!</v>
      </c>
      <c r="G20" s="4" t="e">
        <f t="shared" ref="G20" si="38">ROUND((E20/C20),0)</f>
        <v>#DIV/0!</v>
      </c>
      <c r="H20" s="4" t="e">
        <f t="shared" ref="H20" si="39">ROUND((E20/D20),0)</f>
        <v>#DIV/0!</v>
      </c>
      <c r="I20" s="4">
        <f t="shared" ref="I20" si="40">T20</f>
        <v>0</v>
      </c>
      <c r="J20" s="4">
        <f t="shared" ref="J20" si="41">U20</f>
        <v>0</v>
      </c>
      <c r="O20">
        <v>0</v>
      </c>
      <c r="P20">
        <f t="shared" ref="P20" si="42">O20/1.2</f>
        <v>0</v>
      </c>
      <c r="Q20">
        <f t="shared" ref="Q20" si="43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7"/>
        <v>0</v>
      </c>
      <c r="C21" s="4">
        <f t="shared" si="18"/>
        <v>0</v>
      </c>
      <c r="D21" s="4">
        <f t="shared" si="19"/>
        <v>0</v>
      </c>
      <c r="E21" s="5">
        <f t="shared" si="20"/>
        <v>0</v>
      </c>
      <c r="F21" s="4" t="e">
        <f t="shared" si="27"/>
        <v>#DIV/0!</v>
      </c>
      <c r="G21" s="4" t="e">
        <f t="shared" si="28"/>
        <v>#DIV/0!</v>
      </c>
      <c r="H21" s="4" t="e">
        <f t="shared" si="29"/>
        <v>#DIV/0!</v>
      </c>
      <c r="I21" s="4">
        <f t="shared" si="30"/>
        <v>0</v>
      </c>
      <c r="J21" s="4">
        <f t="shared" si="30"/>
        <v>0</v>
      </c>
      <c r="O21">
        <v>0</v>
      </c>
      <c r="P21">
        <f>O21/1.2</f>
        <v>0</v>
      </c>
      <c r="Q21">
        <f t="shared" si="32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57" t="s">
        <v>83</v>
      </c>
      <c r="G25" s="57">
        <v>643</v>
      </c>
    </row>
    <row r="26" spans="1:19" s="10" customFormat="1" x14ac:dyDescent="0.25">
      <c r="F26" s="57" t="s">
        <v>84</v>
      </c>
      <c r="G26" s="57">
        <v>20</v>
      </c>
    </row>
    <row r="27" spans="1:19" s="10" customFormat="1" x14ac:dyDescent="0.25">
      <c r="F27" s="57" t="s">
        <v>97</v>
      </c>
      <c r="G27" s="57">
        <v>61</v>
      </c>
    </row>
    <row r="28" spans="1:19" s="10" customFormat="1" x14ac:dyDescent="0.25">
      <c r="C28" s="72" t="s">
        <v>74</v>
      </c>
      <c r="D28" s="72" t="s">
        <v>85</v>
      </c>
      <c r="F28" s="57" t="s">
        <v>96</v>
      </c>
      <c r="G28" s="57">
        <f>SUM(G25:G27)</f>
        <v>724</v>
      </c>
    </row>
    <row r="29" spans="1:19" s="10" customFormat="1" x14ac:dyDescent="0.25">
      <c r="C29" s="72" t="s">
        <v>1</v>
      </c>
      <c r="D29" s="72">
        <v>12135135</v>
      </c>
      <c r="F29" s="57" t="s">
        <v>71</v>
      </c>
      <c r="G29" s="57">
        <v>796</v>
      </c>
      <c r="H29" s="10">
        <f>G29/G28</f>
        <v>1.0994475138121547</v>
      </c>
    </row>
    <row r="30" spans="1:19" s="10" customFormat="1" x14ac:dyDescent="0.25">
      <c r="F30" s="57" t="s">
        <v>72</v>
      </c>
      <c r="G30" s="57">
        <v>23000</v>
      </c>
    </row>
    <row r="31" spans="1:19" s="10" customFormat="1" x14ac:dyDescent="0.25">
      <c r="C31" s="74"/>
      <c r="D31" s="74"/>
      <c r="F31" s="74" t="s">
        <v>73</v>
      </c>
      <c r="G31" s="74">
        <f>G28*G30</f>
        <v>16652000</v>
      </c>
      <c r="H31" s="10">
        <f>G31/D29</f>
        <v>1.3722138237440291</v>
      </c>
    </row>
    <row r="32" spans="1:19" s="10" customFormat="1" x14ac:dyDescent="0.25">
      <c r="C32" s="74"/>
      <c r="D32" s="74"/>
      <c r="F32" s="74" t="s">
        <v>24</v>
      </c>
      <c r="G32" s="74">
        <f>G31*90%</f>
        <v>14986800</v>
      </c>
    </row>
    <row r="33" spans="3:7" s="10" customFormat="1" x14ac:dyDescent="0.25">
      <c r="C33" s="74"/>
      <c r="D33" s="74"/>
      <c r="F33" s="74" t="s">
        <v>25</v>
      </c>
      <c r="G33" s="74">
        <f>G31*80%</f>
        <v>13321600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2023-09-29T09:48:57Z</dcterms:modified>
</cp:coreProperties>
</file>